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Dades difusor" sheetId="1" r:id="rId1"/>
    <sheet name="Gràfic" sheetId="3" r:id="rId2"/>
    <sheet name="Càlcul KLa" sheetId="2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3" i="2"/>
  <c r="O3"/>
  <c r="C174"/>
  <c r="D174" s="1"/>
  <c r="B174"/>
  <c r="C173"/>
  <c r="D173" s="1"/>
  <c r="B173"/>
  <c r="C172"/>
  <c r="D172" s="1"/>
  <c r="B172"/>
  <c r="C171"/>
  <c r="D171" s="1"/>
  <c r="B171"/>
  <c r="C170"/>
  <c r="D170" s="1"/>
  <c r="B170"/>
  <c r="C169"/>
  <c r="D169" s="1"/>
  <c r="B169"/>
  <c r="C168"/>
  <c r="D168" s="1"/>
  <c r="B168"/>
  <c r="C167"/>
  <c r="D167" s="1"/>
  <c r="B167"/>
  <c r="C166"/>
  <c r="D166" s="1"/>
  <c r="B166"/>
  <c r="C165"/>
  <c r="D165" s="1"/>
  <c r="B165"/>
  <c r="C164"/>
  <c r="D164" s="1"/>
  <c r="B164"/>
  <c r="C163"/>
  <c r="D163" s="1"/>
  <c r="B163"/>
  <c r="C162"/>
  <c r="D162" s="1"/>
  <c r="B162"/>
  <c r="C161"/>
  <c r="D161" s="1"/>
  <c r="B161"/>
  <c r="C160"/>
  <c r="D160" s="1"/>
  <c r="B160"/>
  <c r="C159"/>
  <c r="D159" s="1"/>
  <c r="B159"/>
  <c r="C158"/>
  <c r="D158" s="1"/>
  <c r="B158"/>
  <c r="C157"/>
  <c r="D157" s="1"/>
  <c r="B157"/>
  <c r="C156"/>
  <c r="D156" s="1"/>
  <c r="B156"/>
  <c r="C155"/>
  <c r="D155" s="1"/>
  <c r="B155"/>
  <c r="C154"/>
  <c r="D154" s="1"/>
  <c r="B154"/>
  <c r="C153"/>
  <c r="D153" s="1"/>
  <c r="B153"/>
  <c r="C152"/>
  <c r="D152" s="1"/>
  <c r="B152"/>
  <c r="C151"/>
  <c r="D151" s="1"/>
  <c r="B151"/>
  <c r="C150"/>
  <c r="D150" s="1"/>
  <c r="B150"/>
  <c r="C149"/>
  <c r="D149" s="1"/>
  <c r="B149"/>
  <c r="C148"/>
  <c r="D148" s="1"/>
  <c r="B148"/>
  <c r="C147"/>
  <c r="D147" s="1"/>
  <c r="B147"/>
  <c r="C146"/>
  <c r="D146" s="1"/>
  <c r="B146"/>
  <c r="C145"/>
  <c r="D145" s="1"/>
  <c r="B145"/>
  <c r="C144"/>
  <c r="D144" s="1"/>
  <c r="B144"/>
  <c r="C143"/>
  <c r="D143" s="1"/>
  <c r="B143"/>
  <c r="C142"/>
  <c r="D142" s="1"/>
  <c r="B142"/>
  <c r="C141"/>
  <c r="D141" s="1"/>
  <c r="B141"/>
  <c r="C140"/>
  <c r="D140" s="1"/>
  <c r="B140"/>
  <c r="C139"/>
  <c r="D139" s="1"/>
  <c r="B139"/>
  <c r="C138"/>
  <c r="D138" s="1"/>
  <c r="B138"/>
  <c r="C137"/>
  <c r="D137" s="1"/>
  <c r="B137"/>
  <c r="C136"/>
  <c r="D136" s="1"/>
  <c r="B136"/>
  <c r="C135"/>
  <c r="D135" s="1"/>
  <c r="B135"/>
  <c r="C134"/>
  <c r="D134" s="1"/>
  <c r="B134"/>
  <c r="C133"/>
  <c r="D133" s="1"/>
  <c r="B133"/>
  <c r="C132"/>
  <c r="D132" s="1"/>
  <c r="B132"/>
  <c r="C131"/>
  <c r="D131" s="1"/>
  <c r="B131"/>
  <c r="C130"/>
  <c r="D130" s="1"/>
  <c r="B130"/>
  <c r="C129"/>
  <c r="D129" s="1"/>
  <c r="B129"/>
  <c r="C128"/>
  <c r="D128" s="1"/>
  <c r="B128"/>
  <c r="C127"/>
  <c r="D127" s="1"/>
  <c r="B127"/>
  <c r="C126"/>
  <c r="D126" s="1"/>
  <c r="B126"/>
  <c r="C125"/>
  <c r="D125" s="1"/>
  <c r="B125"/>
  <c r="C124"/>
  <c r="D124" s="1"/>
  <c r="B124"/>
  <c r="C123"/>
  <c r="D123" s="1"/>
  <c r="B123"/>
  <c r="C122"/>
  <c r="D122" s="1"/>
  <c r="B122"/>
  <c r="C121"/>
  <c r="D121" s="1"/>
  <c r="B121"/>
  <c r="C120"/>
  <c r="D120" s="1"/>
  <c r="B120"/>
  <c r="C119"/>
  <c r="D119" s="1"/>
  <c r="B119"/>
  <c r="C118"/>
  <c r="D118" s="1"/>
  <c r="B118"/>
  <c r="C117"/>
  <c r="D117" s="1"/>
  <c r="B117"/>
  <c r="C116"/>
  <c r="D116" s="1"/>
  <c r="B116"/>
  <c r="C115"/>
  <c r="D115" s="1"/>
  <c r="B115"/>
  <c r="C114"/>
  <c r="D114" s="1"/>
  <c r="B114"/>
  <c r="C113"/>
  <c r="D113" s="1"/>
  <c r="B113"/>
  <c r="C112"/>
  <c r="D112" s="1"/>
  <c r="B112"/>
  <c r="C111"/>
  <c r="D111" s="1"/>
  <c r="B111"/>
  <c r="C110"/>
  <c r="D110" s="1"/>
  <c r="B110"/>
  <c r="C109"/>
  <c r="D109" s="1"/>
  <c r="B109"/>
  <c r="C108"/>
  <c r="D108" s="1"/>
  <c r="B108"/>
  <c r="C107"/>
  <c r="D107" s="1"/>
  <c r="B107"/>
  <c r="C106"/>
  <c r="D106" s="1"/>
  <c r="B106"/>
  <c r="C105"/>
  <c r="D105" s="1"/>
  <c r="B105"/>
  <c r="C104"/>
  <c r="D104" s="1"/>
  <c r="B104"/>
  <c r="C103"/>
  <c r="D103" s="1"/>
  <c r="B103"/>
  <c r="C102"/>
  <c r="D102" s="1"/>
  <c r="B102"/>
  <c r="C101"/>
  <c r="D101" s="1"/>
  <c r="B101"/>
  <c r="C100"/>
  <c r="D100" s="1"/>
  <c r="B100"/>
  <c r="C99"/>
  <c r="D99" s="1"/>
  <c r="B99"/>
  <c r="C98"/>
  <c r="D98" s="1"/>
  <c r="B98"/>
  <c r="C97"/>
  <c r="D97" s="1"/>
  <c r="B97"/>
  <c r="C96"/>
  <c r="D96" s="1"/>
  <c r="B96"/>
  <c r="C95"/>
  <c r="D95" s="1"/>
  <c r="B95"/>
  <c r="C94"/>
  <c r="D94" s="1"/>
  <c r="B94"/>
  <c r="C93"/>
  <c r="D93" s="1"/>
  <c r="B93"/>
  <c r="C92"/>
  <c r="D92" s="1"/>
  <c r="B92"/>
  <c r="C91"/>
  <c r="D91" s="1"/>
  <c r="B91"/>
  <c r="C90"/>
  <c r="D90" s="1"/>
  <c r="B90"/>
  <c r="C89"/>
  <c r="D89" s="1"/>
  <c r="B89"/>
  <c r="C88"/>
  <c r="D88" s="1"/>
  <c r="B88"/>
  <c r="C87"/>
  <c r="D87" s="1"/>
  <c r="B87"/>
  <c r="C86"/>
  <c r="D86" s="1"/>
  <c r="B86"/>
  <c r="C85"/>
  <c r="D85" s="1"/>
  <c r="B85"/>
  <c r="C84"/>
  <c r="D84" s="1"/>
  <c r="B84"/>
  <c r="C83"/>
  <c r="D83" s="1"/>
  <c r="B83"/>
  <c r="C82"/>
  <c r="D82" s="1"/>
  <c r="B82"/>
  <c r="C81"/>
  <c r="D81" s="1"/>
  <c r="B81"/>
  <c r="C80"/>
  <c r="D80" s="1"/>
  <c r="B80"/>
  <c r="C79"/>
  <c r="D79" s="1"/>
  <c r="B79"/>
  <c r="C78"/>
  <c r="D78" s="1"/>
  <c r="B78"/>
  <c r="C77"/>
  <c r="D77" s="1"/>
  <c r="B77"/>
  <c r="C76"/>
  <c r="D76" s="1"/>
  <c r="B76"/>
  <c r="C75"/>
  <c r="D75" s="1"/>
  <c r="B75"/>
  <c r="C74"/>
  <c r="D74" s="1"/>
  <c r="B74"/>
  <c r="C73"/>
  <c r="D73" s="1"/>
  <c r="B73"/>
  <c r="C72"/>
  <c r="D72" s="1"/>
  <c r="B72"/>
  <c r="C71"/>
  <c r="D71" s="1"/>
  <c r="B71"/>
  <c r="C70"/>
  <c r="D70" s="1"/>
  <c r="B70"/>
  <c r="C69"/>
  <c r="D69" s="1"/>
  <c r="B69"/>
  <c r="C68"/>
  <c r="D68" s="1"/>
  <c r="B68"/>
  <c r="C67"/>
  <c r="D67" s="1"/>
  <c r="B67"/>
  <c r="C66"/>
  <c r="D66" s="1"/>
  <c r="B66"/>
  <c r="C65"/>
  <c r="D65" s="1"/>
  <c r="B65"/>
  <c r="C64"/>
  <c r="D64" s="1"/>
  <c r="B64"/>
  <c r="C63"/>
  <c r="D63" s="1"/>
  <c r="B63"/>
  <c r="C62"/>
  <c r="D62" s="1"/>
  <c r="B62"/>
  <c r="C61"/>
  <c r="D61" s="1"/>
  <c r="B61"/>
  <c r="C60"/>
  <c r="D60" s="1"/>
  <c r="B60"/>
  <c r="C59"/>
  <c r="D59" s="1"/>
  <c r="B59"/>
  <c r="C58"/>
  <c r="D58" s="1"/>
  <c r="B58"/>
  <c r="C57"/>
  <c r="D57" s="1"/>
  <c r="B57"/>
  <c r="C56"/>
  <c r="D56" s="1"/>
  <c r="B56"/>
  <c r="C55"/>
  <c r="D55" s="1"/>
  <c r="B55"/>
  <c r="C54"/>
  <c r="D54" s="1"/>
  <c r="B54"/>
  <c r="C53"/>
  <c r="D53" s="1"/>
  <c r="B53"/>
  <c r="C52"/>
  <c r="D52" s="1"/>
  <c r="B52"/>
  <c r="C51"/>
  <c r="D51" s="1"/>
  <c r="B51"/>
  <c r="C50"/>
  <c r="D50" s="1"/>
  <c r="B50"/>
  <c r="C49"/>
  <c r="D49" s="1"/>
  <c r="B49"/>
  <c r="C48"/>
  <c r="D48" s="1"/>
  <c r="B48"/>
  <c r="C47"/>
  <c r="D47" s="1"/>
  <c r="B47"/>
  <c r="C46"/>
  <c r="D46" s="1"/>
  <c r="B46"/>
  <c r="C45"/>
  <c r="D45" s="1"/>
  <c r="B45"/>
  <c r="C44"/>
  <c r="D44" s="1"/>
  <c r="B44"/>
  <c r="C43"/>
  <c r="D43" s="1"/>
  <c r="B43"/>
  <c r="C42"/>
  <c r="D42" s="1"/>
  <c r="B42"/>
  <c r="C41"/>
  <c r="D41" s="1"/>
  <c r="B41"/>
  <c r="C40"/>
  <c r="D40" s="1"/>
  <c r="B40"/>
  <c r="C39"/>
  <c r="D39" s="1"/>
  <c r="B39"/>
  <c r="C38"/>
  <c r="D38" s="1"/>
  <c r="B38"/>
  <c r="C37"/>
  <c r="D37" s="1"/>
  <c r="B37"/>
  <c r="C36"/>
  <c r="D36" s="1"/>
  <c r="B36"/>
  <c r="C35"/>
  <c r="D35" s="1"/>
  <c r="B35"/>
  <c r="C34"/>
  <c r="D34" s="1"/>
  <c r="B34"/>
  <c r="C33"/>
  <c r="D33" s="1"/>
  <c r="B33"/>
  <c r="C32"/>
  <c r="D32" s="1"/>
  <c r="B32"/>
  <c r="C31"/>
  <c r="D31" s="1"/>
  <c r="B31"/>
  <c r="C30"/>
  <c r="D30" s="1"/>
  <c r="B30"/>
  <c r="C29"/>
  <c r="D29" s="1"/>
  <c r="B29"/>
  <c r="C28"/>
  <c r="D28" s="1"/>
  <c r="B28"/>
  <c r="C27"/>
  <c r="D27" s="1"/>
  <c r="B27"/>
  <c r="C26"/>
  <c r="D26" s="1"/>
  <c r="B26"/>
  <c r="C25"/>
  <c r="D25" s="1"/>
  <c r="B25"/>
  <c r="C24"/>
  <c r="D24" s="1"/>
  <c r="B24"/>
  <c r="C23"/>
  <c r="D23" s="1"/>
  <c r="B23"/>
  <c r="C22"/>
  <c r="D22" s="1"/>
  <c r="B22"/>
  <c r="C21"/>
  <c r="D21" s="1"/>
  <c r="B21"/>
  <c r="C20"/>
  <c r="D20" s="1"/>
  <c r="B20"/>
  <c r="C19"/>
  <c r="D19" s="1"/>
  <c r="B19"/>
  <c r="C18"/>
  <c r="D18" s="1"/>
  <c r="B18"/>
  <c r="C17"/>
  <c r="D17" s="1"/>
  <c r="B17"/>
  <c r="C16"/>
  <c r="D16" s="1"/>
  <c r="B16"/>
  <c r="C15"/>
  <c r="D15" s="1"/>
  <c r="B15"/>
  <c r="C14"/>
  <c r="D14" s="1"/>
  <c r="B14"/>
  <c r="D13"/>
  <c r="B13"/>
  <c r="E13" s="1"/>
  <c r="I6"/>
  <c r="I8" s="1"/>
  <c r="M5"/>
  <c r="M6" s="1"/>
  <c r="K4"/>
  <c r="K6" s="1"/>
  <c r="G4"/>
  <c r="G5" s="1"/>
  <c r="G6" s="1"/>
  <c r="E4"/>
  <c r="I4"/>
  <c r="E3"/>
  <c r="E17" l="1"/>
  <c r="E21"/>
  <c r="E25"/>
  <c r="E29"/>
  <c r="E33"/>
  <c r="E37"/>
  <c r="E41"/>
  <c r="E45"/>
  <c r="I7"/>
  <c r="E14"/>
  <c r="E15"/>
  <c r="E18"/>
  <c r="E19"/>
  <c r="E22"/>
  <c r="E23"/>
  <c r="E26"/>
  <c r="E27"/>
  <c r="E30"/>
  <c r="E31"/>
  <c r="E34"/>
  <c r="E35"/>
  <c r="E38"/>
  <c r="E39"/>
  <c r="E42"/>
  <c r="E43"/>
  <c r="E46"/>
  <c r="E48"/>
  <c r="E50"/>
  <c r="E52"/>
  <c r="E54"/>
  <c r="E56"/>
  <c r="E58"/>
  <c r="E60"/>
  <c r="E62"/>
  <c r="E64"/>
  <c r="E66"/>
  <c r="E68"/>
  <c r="E70"/>
  <c r="E72"/>
  <c r="E74"/>
  <c r="E76"/>
  <c r="E78"/>
  <c r="E80"/>
  <c r="E82"/>
  <c r="E84"/>
  <c r="E86"/>
  <c r="E88"/>
  <c r="E90"/>
  <c r="E92"/>
  <c r="E94"/>
  <c r="E96"/>
  <c r="E98"/>
  <c r="E100"/>
  <c r="E102"/>
  <c r="E104"/>
  <c r="E106"/>
  <c r="E108"/>
  <c r="E110"/>
  <c r="E112"/>
  <c r="E114"/>
  <c r="E116"/>
  <c r="E118"/>
  <c r="E120"/>
  <c r="E122"/>
  <c r="E124"/>
  <c r="E126"/>
  <c r="E128"/>
  <c r="E130"/>
  <c r="E132"/>
  <c r="E134"/>
  <c r="E136"/>
  <c r="E138"/>
  <c r="E140"/>
  <c r="E142"/>
  <c r="E144"/>
  <c r="E146"/>
  <c r="E148"/>
  <c r="E150"/>
  <c r="E152"/>
  <c r="E154"/>
  <c r="E174"/>
  <c r="E5"/>
  <c r="E16"/>
  <c r="E20"/>
  <c r="E24"/>
  <c r="E28"/>
  <c r="E32"/>
  <c r="E36"/>
  <c r="E40"/>
  <c r="E44"/>
  <c r="M3"/>
  <c r="F15" s="1"/>
  <c r="E172"/>
  <c r="E170"/>
  <c r="E168"/>
  <c r="E166"/>
  <c r="E164"/>
  <c r="E162"/>
  <c r="E160"/>
  <c r="E158"/>
  <c r="E156"/>
  <c r="K5"/>
  <c r="E47"/>
  <c r="E49"/>
  <c r="E51"/>
  <c r="E53"/>
  <c r="E55"/>
  <c r="E57"/>
  <c r="E59"/>
  <c r="E61"/>
  <c r="E63"/>
  <c r="E65"/>
  <c r="E67"/>
  <c r="E69"/>
  <c r="E71"/>
  <c r="E73"/>
  <c r="E75"/>
  <c r="E77"/>
  <c r="E79"/>
  <c r="E81"/>
  <c r="E83"/>
  <c r="E85"/>
  <c r="E87"/>
  <c r="E89"/>
  <c r="E91"/>
  <c r="E93"/>
  <c r="E95"/>
  <c r="E97"/>
  <c r="E99"/>
  <c r="E101"/>
  <c r="E103"/>
  <c r="E105"/>
  <c r="E107"/>
  <c r="E109"/>
  <c r="E111"/>
  <c r="E113"/>
  <c r="E115"/>
  <c r="E117"/>
  <c r="E119"/>
  <c r="E121"/>
  <c r="E123"/>
  <c r="E125"/>
  <c r="E127"/>
  <c r="E129"/>
  <c r="E131"/>
  <c r="E133"/>
  <c r="E135"/>
  <c r="E137"/>
  <c r="E139"/>
  <c r="E141"/>
  <c r="E143"/>
  <c r="E145"/>
  <c r="E147"/>
  <c r="E149"/>
  <c r="E151"/>
  <c r="E153"/>
  <c r="E155"/>
  <c r="E157"/>
  <c r="E159"/>
  <c r="E161"/>
  <c r="E163"/>
  <c r="E165"/>
  <c r="E167"/>
  <c r="E169"/>
  <c r="E171"/>
  <c r="E173"/>
  <c r="F91" l="1"/>
  <c r="F86"/>
  <c r="F82"/>
  <c r="F78"/>
  <c r="F75"/>
  <c r="F71"/>
  <c r="F66"/>
  <c r="F62"/>
  <c r="F58"/>
  <c r="F54"/>
  <c r="F50"/>
  <c r="F46"/>
  <c r="F42"/>
  <c r="F38"/>
  <c r="F34"/>
  <c r="F30"/>
  <c r="F26"/>
  <c r="F22"/>
  <c r="F18"/>
  <c r="F14"/>
  <c r="F173"/>
  <c r="F171"/>
  <c r="F169"/>
  <c r="F167"/>
  <c r="F165"/>
  <c r="F163"/>
  <c r="F161"/>
  <c r="F159"/>
  <c r="F157"/>
  <c r="F155"/>
  <c r="F153"/>
  <c r="F151"/>
  <c r="F149"/>
  <c r="F147"/>
  <c r="F145"/>
  <c r="F143"/>
  <c r="F141"/>
  <c r="F139"/>
  <c r="F137"/>
  <c r="F135"/>
  <c r="F133"/>
  <c r="F131"/>
  <c r="F129"/>
  <c r="F127"/>
  <c r="F125"/>
  <c r="F123"/>
  <c r="F121"/>
  <c r="F119"/>
  <c r="F117"/>
  <c r="F115"/>
  <c r="F113"/>
  <c r="F111"/>
  <c r="F109"/>
  <c r="F107"/>
  <c r="F105"/>
  <c r="F103"/>
  <c r="F101"/>
  <c r="F99"/>
  <c r="F97"/>
  <c r="F95"/>
  <c r="F92"/>
  <c r="F89"/>
  <c r="F85"/>
  <c r="F81"/>
  <c r="F77"/>
  <c r="F72"/>
  <c r="F68"/>
  <c r="F65"/>
  <c r="F61"/>
  <c r="F57"/>
  <c r="F53"/>
  <c r="F49"/>
  <c r="F45"/>
  <c r="F41"/>
  <c r="F37"/>
  <c r="F33"/>
  <c r="F29"/>
  <c r="F25"/>
  <c r="F21"/>
  <c r="F17"/>
  <c r="F13"/>
  <c r="F94"/>
  <c r="F88"/>
  <c r="F84"/>
  <c r="F80"/>
  <c r="F76"/>
  <c r="F73"/>
  <c r="F69"/>
  <c r="F64"/>
  <c r="F60"/>
  <c r="F56"/>
  <c r="F52"/>
  <c r="F48"/>
  <c r="F44"/>
  <c r="F40"/>
  <c r="F36"/>
  <c r="F32"/>
  <c r="F28"/>
  <c r="F24"/>
  <c r="F20"/>
  <c r="F16"/>
  <c r="F174"/>
  <c r="F172"/>
  <c r="F170"/>
  <c r="F168"/>
  <c r="F166"/>
  <c r="F164"/>
  <c r="F162"/>
  <c r="F160"/>
  <c r="F158"/>
  <c r="F156"/>
  <c r="F154"/>
  <c r="F152"/>
  <c r="F150"/>
  <c r="F148"/>
  <c r="F146"/>
  <c r="F144"/>
  <c r="F142"/>
  <c r="F140"/>
  <c r="F138"/>
  <c r="F136"/>
  <c r="F134"/>
  <c r="F132"/>
  <c r="F130"/>
  <c r="F128"/>
  <c r="F126"/>
  <c r="F124"/>
  <c r="F122"/>
  <c r="F120"/>
  <c r="F118"/>
  <c r="F116"/>
  <c r="F114"/>
  <c r="F112"/>
  <c r="F110"/>
  <c r="F108"/>
  <c r="F106"/>
  <c r="F104"/>
  <c r="F102"/>
  <c r="F100"/>
  <c r="F98"/>
  <c r="F96"/>
  <c r="F93"/>
  <c r="F90"/>
  <c r="F87"/>
  <c r="F83"/>
  <c r="F79"/>
  <c r="F74"/>
  <c r="F70"/>
  <c r="F67"/>
  <c r="F63"/>
  <c r="F59"/>
  <c r="F55"/>
  <c r="F51"/>
  <c r="F47"/>
  <c r="F43"/>
  <c r="F39"/>
  <c r="F35"/>
  <c r="F31"/>
  <c r="F27"/>
  <c r="F23"/>
  <c r="F19"/>
</calcChain>
</file>

<file path=xl/sharedStrings.xml><?xml version="1.0" encoding="utf-8"?>
<sst xmlns="http://schemas.openxmlformats.org/spreadsheetml/2006/main" count="465" uniqueCount="46">
  <si>
    <t xml:space="preserve"> OD2</t>
  </si>
  <si>
    <t xml:space="preserve"> T2</t>
  </si>
  <si>
    <t xml:space="preserve"> Pr1</t>
  </si>
  <si>
    <t xml:space="preserve"> Pr2</t>
  </si>
  <si>
    <t xml:space="preserve"> Pr3</t>
  </si>
  <si>
    <t xml:space="preserve"> Pr4</t>
  </si>
  <si>
    <t xml:space="preserve"> Ox</t>
  </si>
  <si>
    <t xml:space="preserve"> </t>
  </si>
  <si>
    <t>Tractament previ dades</t>
  </si>
  <si>
    <t>ppm a mol/m3</t>
  </si>
  <si>
    <r>
      <t>Coeficient Henry per O</t>
    </r>
    <r>
      <rPr>
        <vertAlign val="subscript"/>
        <sz val="11"/>
        <color theme="1"/>
        <rFont val="Calibri"/>
        <family val="2"/>
        <scheme val="minor"/>
      </rPr>
      <t>2</t>
    </r>
  </si>
  <si>
    <t>Dades prevïes</t>
  </si>
  <si>
    <t>Condicions de treball</t>
  </si>
  <si>
    <r>
      <t xml:space="preserve">P(atm) </t>
    </r>
    <r>
      <rPr>
        <sz val="11"/>
        <color indexed="8"/>
        <rFont val="Calibri"/>
        <family val="2"/>
      </rPr>
      <t>→</t>
    </r>
  </si>
  <si>
    <t>K</t>
  </si>
  <si>
    <t>Ltub (m) →</t>
  </si>
  <si>
    <t>T(k)  →</t>
  </si>
  <si>
    <t>T treb K</t>
  </si>
  <si>
    <t>Vcol (m3) →</t>
  </si>
  <si>
    <t>Alt (cm)</t>
  </si>
  <si>
    <t xml:space="preserve">V/n (m3/mol) </t>
  </si>
  <si>
    <t>K corr M/atm</t>
  </si>
  <si>
    <r>
      <t xml:space="preserve">EBRTg (min) </t>
    </r>
    <r>
      <rPr>
        <sz val="11"/>
        <color theme="1"/>
        <rFont val="Calibri"/>
        <family val="2"/>
      </rPr>
      <t>→</t>
    </r>
  </si>
  <si>
    <t>Vtot(m3)</t>
  </si>
  <si>
    <t>HO2</t>
  </si>
  <si>
    <t>Àrea (m2)</t>
  </si>
  <si>
    <t>EBRTlcol (min) →</t>
  </si>
  <si>
    <t>EBRTlDip(min)</t>
  </si>
  <si>
    <t>Ug (m/s)</t>
  </si>
  <si>
    <t>Ul(m/s)</t>
  </si>
  <si>
    <t>Liquid</t>
  </si>
  <si>
    <r>
      <t>mg 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/l</t>
    </r>
  </si>
  <si>
    <t>mol/m3</t>
  </si>
  <si>
    <t>x</t>
  </si>
  <si>
    <t>y</t>
  </si>
  <si>
    <t>Temps (s)</t>
  </si>
  <si>
    <t>CL,in (t)</t>
  </si>
  <si>
    <t xml:space="preserve"> OD1 = Cl,in(t) (mg O2/l)</t>
  </si>
  <si>
    <t xml:space="preserve"> T1 (ºC)</t>
  </si>
  <si>
    <t xml:space="preserve">Cachaza </t>
  </si>
  <si>
    <t>CL* (mol/m3)</t>
  </si>
  <si>
    <t>Càlcul del Hold-up</t>
  </si>
  <si>
    <r>
      <t>Q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(l/min)</t>
    </r>
  </si>
  <si>
    <r>
      <t>Q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(l/min)</t>
    </r>
  </si>
  <si>
    <t>t (s)</t>
  </si>
  <si>
    <r>
      <t>Q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* (m3/h)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</si>
</sst>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11" fontId="0" fillId="35" borderId="13" xfId="0" applyNumberFormat="1" applyFill="1" applyBorder="1"/>
    <xf numFmtId="11" fontId="0" fillId="35" borderId="14" xfId="0" applyNumberFormat="1" applyFill="1" applyBorder="1"/>
    <xf numFmtId="11" fontId="0" fillId="36" borderId="15" xfId="0" applyNumberFormat="1" applyFill="1" applyBorder="1"/>
    <xf numFmtId="11" fontId="0" fillId="35" borderId="17" xfId="0" applyNumberFormat="1" applyFill="1" applyBorder="1"/>
    <xf numFmtId="11" fontId="0" fillId="35" borderId="16" xfId="0" applyNumberFormat="1" applyFill="1" applyBorder="1"/>
    <xf numFmtId="11" fontId="0" fillId="35" borderId="0" xfId="0" applyNumberFormat="1" applyFill="1" applyBorder="1"/>
    <xf numFmtId="11" fontId="0" fillId="36" borderId="17" xfId="0" applyNumberFormat="1" applyFill="1" applyBorder="1"/>
    <xf numFmtId="11" fontId="0" fillId="35" borderId="18" xfId="0" applyNumberFormat="1" applyFill="1" applyBorder="1"/>
    <xf numFmtId="11" fontId="0" fillId="35" borderId="19" xfId="0" applyNumberFormat="1" applyFill="1" applyBorder="1"/>
    <xf numFmtId="0" fontId="0" fillId="35" borderId="19" xfId="0" applyNumberFormat="1" applyFill="1" applyBorder="1"/>
    <xf numFmtId="0" fontId="21" fillId="0" borderId="20" xfId="0" applyFont="1" applyBorder="1"/>
    <xf numFmtId="0" fontId="0" fillId="0" borderId="20" xfId="0" applyBorder="1"/>
    <xf numFmtId="11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34" borderId="20" xfId="0" applyFill="1" applyBorder="1"/>
    <xf numFmtId="11" fontId="0" fillId="35" borderId="20" xfId="0" applyNumberFormat="1" applyFill="1" applyBorder="1"/>
    <xf numFmtId="11" fontId="0" fillId="36" borderId="20" xfId="0" applyNumberFormat="1" applyFill="1" applyBorder="1"/>
    <xf numFmtId="0" fontId="14" fillId="0" borderId="0" xfId="0" applyFont="1" applyFill="1"/>
    <xf numFmtId="0" fontId="0" fillId="0" borderId="23" xfId="0" applyBorder="1"/>
    <xf numFmtId="0" fontId="0" fillId="0" borderId="0" xfId="0" applyBorder="1"/>
    <xf numFmtId="11" fontId="0" fillId="0" borderId="0" xfId="0" applyNumberFormat="1" applyBorder="1"/>
    <xf numFmtId="11" fontId="0" fillId="0" borderId="20" xfId="0" applyNumberFormat="1" applyBorder="1"/>
    <xf numFmtId="0" fontId="21" fillId="38" borderId="20" xfId="0" applyFont="1" applyFill="1" applyBorder="1"/>
    <xf numFmtId="0" fontId="21" fillId="38" borderId="21" xfId="0" applyFont="1" applyFill="1" applyBorder="1" applyAlignment="1">
      <alignment horizontal="center"/>
    </xf>
    <xf numFmtId="0" fontId="21" fillId="38" borderId="22" xfId="0" applyFont="1" applyFill="1" applyBorder="1" applyAlignment="1">
      <alignment horizontal="center"/>
    </xf>
    <xf numFmtId="11" fontId="0" fillId="39" borderId="17" xfId="0" applyNumberFormat="1" applyFill="1" applyBorder="1"/>
    <xf numFmtId="11" fontId="0" fillId="35" borderId="15" xfId="0" applyNumberFormat="1" applyFill="1" applyBorder="1"/>
    <xf numFmtId="11" fontId="0" fillId="39" borderId="14" xfId="0" applyNumberFormat="1" applyFill="1" applyBorder="1"/>
    <xf numFmtId="11" fontId="0" fillId="39" borderId="0" xfId="0" applyNumberFormat="1" applyFill="1" applyBorder="1"/>
    <xf numFmtId="0" fontId="0" fillId="39" borderId="17" xfId="0" applyFill="1" applyBorder="1"/>
    <xf numFmtId="0" fontId="0" fillId="39" borderId="19" xfId="0" applyFill="1" applyBorder="1"/>
    <xf numFmtId="0" fontId="16" fillId="33" borderId="10" xfId="0" applyFont="1" applyFill="1" applyBorder="1"/>
    <xf numFmtId="0" fontId="0" fillId="33" borderId="12" xfId="0" applyFill="1" applyBorder="1"/>
    <xf numFmtId="0" fontId="0" fillId="40" borderId="20" xfId="0" applyFill="1" applyBorder="1"/>
    <xf numFmtId="0" fontId="0" fillId="36" borderId="20" xfId="0" applyFill="1" applyBorder="1"/>
    <xf numFmtId="0" fontId="0" fillId="36" borderId="23" xfId="0" applyFill="1" applyBorder="1"/>
    <xf numFmtId="11" fontId="0" fillId="39" borderId="20" xfId="0" applyNumberFormat="1" applyFill="1" applyBorder="1"/>
    <xf numFmtId="0" fontId="0" fillId="39" borderId="16" xfId="0" applyFill="1" applyBorder="1"/>
    <xf numFmtId="0" fontId="0" fillId="39" borderId="18" xfId="0" applyFill="1" applyBorder="1"/>
    <xf numFmtId="0" fontId="16" fillId="33" borderId="13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3" fillId="37" borderId="10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>
        <c:manualLayout>
          <c:layoutTarget val="inner"/>
          <c:xMode val="edge"/>
          <c:yMode val="edge"/>
          <c:x val="6.1843487733363393E-2"/>
          <c:y val="2.3172846936149381E-2"/>
          <c:w val="0.82420247746799669"/>
          <c:h val="0.88028156746144559"/>
        </c:manualLayout>
      </c:layout>
      <c:scatterChart>
        <c:scatterStyle val="lineMarker"/>
        <c:ser>
          <c:idx val="0"/>
          <c:order val="0"/>
          <c:tx>
            <c:v>Cl,in (t)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[1]Dades!$A$2:$A$400</c:f>
              <c:numCache>
                <c:formatCode>General</c:formatCode>
                <c:ptCount val="399"/>
                <c:pt idx="0">
                  <c:v>125</c:v>
                </c:pt>
                <c:pt idx="1">
                  <c:v>130</c:v>
                </c:pt>
                <c:pt idx="2">
                  <c:v>135</c:v>
                </c:pt>
                <c:pt idx="3">
                  <c:v>140</c:v>
                </c:pt>
                <c:pt idx="4">
                  <c:v>145</c:v>
                </c:pt>
                <c:pt idx="5">
                  <c:v>150</c:v>
                </c:pt>
                <c:pt idx="6">
                  <c:v>155</c:v>
                </c:pt>
                <c:pt idx="7">
                  <c:v>160</c:v>
                </c:pt>
                <c:pt idx="8">
                  <c:v>165</c:v>
                </c:pt>
                <c:pt idx="9">
                  <c:v>170</c:v>
                </c:pt>
                <c:pt idx="10">
                  <c:v>175</c:v>
                </c:pt>
                <c:pt idx="11">
                  <c:v>180</c:v>
                </c:pt>
                <c:pt idx="12">
                  <c:v>185</c:v>
                </c:pt>
                <c:pt idx="13">
                  <c:v>190</c:v>
                </c:pt>
                <c:pt idx="14">
                  <c:v>195</c:v>
                </c:pt>
                <c:pt idx="15">
                  <c:v>200</c:v>
                </c:pt>
                <c:pt idx="16">
                  <c:v>210</c:v>
                </c:pt>
                <c:pt idx="17">
                  <c:v>215</c:v>
                </c:pt>
                <c:pt idx="18">
                  <c:v>220</c:v>
                </c:pt>
                <c:pt idx="19">
                  <c:v>225</c:v>
                </c:pt>
                <c:pt idx="20">
                  <c:v>230</c:v>
                </c:pt>
                <c:pt idx="21">
                  <c:v>240</c:v>
                </c:pt>
                <c:pt idx="22">
                  <c:v>245</c:v>
                </c:pt>
                <c:pt idx="23">
                  <c:v>250</c:v>
                </c:pt>
                <c:pt idx="24">
                  <c:v>255</c:v>
                </c:pt>
                <c:pt idx="25">
                  <c:v>260</c:v>
                </c:pt>
                <c:pt idx="26">
                  <c:v>270</c:v>
                </c:pt>
                <c:pt idx="27">
                  <c:v>275</c:v>
                </c:pt>
                <c:pt idx="28">
                  <c:v>280</c:v>
                </c:pt>
                <c:pt idx="29">
                  <c:v>285</c:v>
                </c:pt>
                <c:pt idx="30">
                  <c:v>290</c:v>
                </c:pt>
                <c:pt idx="31">
                  <c:v>295</c:v>
                </c:pt>
                <c:pt idx="32">
                  <c:v>300</c:v>
                </c:pt>
                <c:pt idx="33">
                  <c:v>305</c:v>
                </c:pt>
                <c:pt idx="34">
                  <c:v>315</c:v>
                </c:pt>
                <c:pt idx="35">
                  <c:v>320</c:v>
                </c:pt>
                <c:pt idx="36">
                  <c:v>325</c:v>
                </c:pt>
                <c:pt idx="37">
                  <c:v>330</c:v>
                </c:pt>
                <c:pt idx="38">
                  <c:v>335</c:v>
                </c:pt>
                <c:pt idx="39">
                  <c:v>340</c:v>
                </c:pt>
                <c:pt idx="40">
                  <c:v>345</c:v>
                </c:pt>
                <c:pt idx="41">
                  <c:v>350</c:v>
                </c:pt>
                <c:pt idx="42">
                  <c:v>355</c:v>
                </c:pt>
                <c:pt idx="43">
                  <c:v>360</c:v>
                </c:pt>
                <c:pt idx="44">
                  <c:v>365</c:v>
                </c:pt>
                <c:pt idx="45">
                  <c:v>370</c:v>
                </c:pt>
                <c:pt idx="46">
                  <c:v>375</c:v>
                </c:pt>
                <c:pt idx="47">
                  <c:v>380</c:v>
                </c:pt>
                <c:pt idx="48">
                  <c:v>385</c:v>
                </c:pt>
                <c:pt idx="49">
                  <c:v>390</c:v>
                </c:pt>
                <c:pt idx="50">
                  <c:v>395</c:v>
                </c:pt>
                <c:pt idx="51">
                  <c:v>400</c:v>
                </c:pt>
                <c:pt idx="52">
                  <c:v>405</c:v>
                </c:pt>
                <c:pt idx="53">
                  <c:v>410</c:v>
                </c:pt>
                <c:pt idx="54">
                  <c:v>415</c:v>
                </c:pt>
                <c:pt idx="55">
                  <c:v>420</c:v>
                </c:pt>
                <c:pt idx="56">
                  <c:v>425</c:v>
                </c:pt>
                <c:pt idx="57">
                  <c:v>430</c:v>
                </c:pt>
                <c:pt idx="58">
                  <c:v>435</c:v>
                </c:pt>
                <c:pt idx="59">
                  <c:v>440</c:v>
                </c:pt>
                <c:pt idx="60">
                  <c:v>445</c:v>
                </c:pt>
                <c:pt idx="61">
                  <c:v>450</c:v>
                </c:pt>
                <c:pt idx="62">
                  <c:v>455</c:v>
                </c:pt>
                <c:pt idx="63">
                  <c:v>460</c:v>
                </c:pt>
                <c:pt idx="64">
                  <c:v>465</c:v>
                </c:pt>
                <c:pt idx="65">
                  <c:v>470</c:v>
                </c:pt>
                <c:pt idx="66">
                  <c:v>475</c:v>
                </c:pt>
                <c:pt idx="67">
                  <c:v>480</c:v>
                </c:pt>
                <c:pt idx="68">
                  <c:v>485</c:v>
                </c:pt>
                <c:pt idx="69">
                  <c:v>490</c:v>
                </c:pt>
                <c:pt idx="70">
                  <c:v>495</c:v>
                </c:pt>
                <c:pt idx="71">
                  <c:v>500</c:v>
                </c:pt>
                <c:pt idx="72">
                  <c:v>505</c:v>
                </c:pt>
                <c:pt idx="73">
                  <c:v>510</c:v>
                </c:pt>
                <c:pt idx="74">
                  <c:v>515</c:v>
                </c:pt>
                <c:pt idx="75">
                  <c:v>520</c:v>
                </c:pt>
                <c:pt idx="76">
                  <c:v>525</c:v>
                </c:pt>
                <c:pt idx="77">
                  <c:v>530</c:v>
                </c:pt>
                <c:pt idx="78">
                  <c:v>535</c:v>
                </c:pt>
                <c:pt idx="79">
                  <c:v>540</c:v>
                </c:pt>
                <c:pt idx="80">
                  <c:v>545</c:v>
                </c:pt>
                <c:pt idx="81">
                  <c:v>550</c:v>
                </c:pt>
                <c:pt idx="82">
                  <c:v>555</c:v>
                </c:pt>
                <c:pt idx="83">
                  <c:v>560</c:v>
                </c:pt>
                <c:pt idx="84">
                  <c:v>565</c:v>
                </c:pt>
                <c:pt idx="85">
                  <c:v>570</c:v>
                </c:pt>
                <c:pt idx="86">
                  <c:v>575</c:v>
                </c:pt>
                <c:pt idx="87">
                  <c:v>580</c:v>
                </c:pt>
                <c:pt idx="88">
                  <c:v>585</c:v>
                </c:pt>
                <c:pt idx="89">
                  <c:v>590</c:v>
                </c:pt>
                <c:pt idx="90">
                  <c:v>595</c:v>
                </c:pt>
                <c:pt idx="91">
                  <c:v>600</c:v>
                </c:pt>
                <c:pt idx="92">
                  <c:v>605</c:v>
                </c:pt>
                <c:pt idx="93">
                  <c:v>610</c:v>
                </c:pt>
                <c:pt idx="94">
                  <c:v>615</c:v>
                </c:pt>
                <c:pt idx="95">
                  <c:v>620</c:v>
                </c:pt>
                <c:pt idx="96">
                  <c:v>625</c:v>
                </c:pt>
                <c:pt idx="97">
                  <c:v>630</c:v>
                </c:pt>
                <c:pt idx="98">
                  <c:v>635</c:v>
                </c:pt>
                <c:pt idx="99">
                  <c:v>640</c:v>
                </c:pt>
                <c:pt idx="100">
                  <c:v>645</c:v>
                </c:pt>
                <c:pt idx="101">
                  <c:v>650</c:v>
                </c:pt>
                <c:pt idx="102">
                  <c:v>655</c:v>
                </c:pt>
                <c:pt idx="103">
                  <c:v>660</c:v>
                </c:pt>
                <c:pt idx="104">
                  <c:v>665</c:v>
                </c:pt>
                <c:pt idx="105">
                  <c:v>670</c:v>
                </c:pt>
                <c:pt idx="106">
                  <c:v>675</c:v>
                </c:pt>
                <c:pt idx="107">
                  <c:v>680</c:v>
                </c:pt>
                <c:pt idx="108">
                  <c:v>685</c:v>
                </c:pt>
                <c:pt idx="109">
                  <c:v>690</c:v>
                </c:pt>
                <c:pt idx="110">
                  <c:v>695</c:v>
                </c:pt>
                <c:pt idx="111">
                  <c:v>700</c:v>
                </c:pt>
                <c:pt idx="112">
                  <c:v>705</c:v>
                </c:pt>
                <c:pt idx="113">
                  <c:v>710</c:v>
                </c:pt>
                <c:pt idx="114">
                  <c:v>715</c:v>
                </c:pt>
                <c:pt idx="115">
                  <c:v>720</c:v>
                </c:pt>
                <c:pt idx="116">
                  <c:v>725</c:v>
                </c:pt>
                <c:pt idx="117">
                  <c:v>730</c:v>
                </c:pt>
                <c:pt idx="118">
                  <c:v>735</c:v>
                </c:pt>
                <c:pt idx="119">
                  <c:v>740</c:v>
                </c:pt>
                <c:pt idx="120">
                  <c:v>745</c:v>
                </c:pt>
                <c:pt idx="121">
                  <c:v>750</c:v>
                </c:pt>
                <c:pt idx="122">
                  <c:v>755</c:v>
                </c:pt>
                <c:pt idx="123">
                  <c:v>760</c:v>
                </c:pt>
                <c:pt idx="124">
                  <c:v>765</c:v>
                </c:pt>
                <c:pt idx="125">
                  <c:v>770</c:v>
                </c:pt>
                <c:pt idx="126">
                  <c:v>775</c:v>
                </c:pt>
                <c:pt idx="127">
                  <c:v>780</c:v>
                </c:pt>
                <c:pt idx="128">
                  <c:v>785</c:v>
                </c:pt>
                <c:pt idx="129">
                  <c:v>790</c:v>
                </c:pt>
                <c:pt idx="130">
                  <c:v>795</c:v>
                </c:pt>
                <c:pt idx="131">
                  <c:v>800</c:v>
                </c:pt>
                <c:pt idx="132">
                  <c:v>805</c:v>
                </c:pt>
                <c:pt idx="133">
                  <c:v>810</c:v>
                </c:pt>
                <c:pt idx="134">
                  <c:v>815</c:v>
                </c:pt>
                <c:pt idx="135">
                  <c:v>820</c:v>
                </c:pt>
                <c:pt idx="136">
                  <c:v>825</c:v>
                </c:pt>
                <c:pt idx="137">
                  <c:v>830</c:v>
                </c:pt>
                <c:pt idx="138">
                  <c:v>835</c:v>
                </c:pt>
                <c:pt idx="139">
                  <c:v>840</c:v>
                </c:pt>
                <c:pt idx="140">
                  <c:v>845</c:v>
                </c:pt>
                <c:pt idx="141">
                  <c:v>850</c:v>
                </c:pt>
                <c:pt idx="142">
                  <c:v>860</c:v>
                </c:pt>
                <c:pt idx="143">
                  <c:v>865</c:v>
                </c:pt>
                <c:pt idx="144">
                  <c:v>870</c:v>
                </c:pt>
                <c:pt idx="145">
                  <c:v>875</c:v>
                </c:pt>
                <c:pt idx="146">
                  <c:v>880</c:v>
                </c:pt>
                <c:pt idx="147">
                  <c:v>885</c:v>
                </c:pt>
                <c:pt idx="148">
                  <c:v>890</c:v>
                </c:pt>
                <c:pt idx="149">
                  <c:v>895</c:v>
                </c:pt>
                <c:pt idx="150">
                  <c:v>900</c:v>
                </c:pt>
                <c:pt idx="151">
                  <c:v>905</c:v>
                </c:pt>
                <c:pt idx="152">
                  <c:v>910</c:v>
                </c:pt>
                <c:pt idx="153">
                  <c:v>915</c:v>
                </c:pt>
                <c:pt idx="154">
                  <c:v>920</c:v>
                </c:pt>
                <c:pt idx="155">
                  <c:v>925</c:v>
                </c:pt>
                <c:pt idx="156">
                  <c:v>930</c:v>
                </c:pt>
                <c:pt idx="157">
                  <c:v>935</c:v>
                </c:pt>
                <c:pt idx="158">
                  <c:v>940</c:v>
                </c:pt>
                <c:pt idx="159">
                  <c:v>945</c:v>
                </c:pt>
                <c:pt idx="160">
                  <c:v>950</c:v>
                </c:pt>
                <c:pt idx="161">
                  <c:v>955</c:v>
                </c:pt>
              </c:numCache>
            </c:numRef>
          </c:xVal>
          <c:yVal>
            <c:numRef>
              <c:f>[1]Dades!$B$2:$B$400</c:f>
              <c:numCache>
                <c:formatCode>General</c:formatCode>
                <c:ptCount val="399"/>
                <c:pt idx="0">
                  <c:v>6.16</c:v>
                </c:pt>
                <c:pt idx="1">
                  <c:v>6.19</c:v>
                </c:pt>
                <c:pt idx="2">
                  <c:v>6.2</c:v>
                </c:pt>
                <c:pt idx="3">
                  <c:v>6.23</c:v>
                </c:pt>
                <c:pt idx="4">
                  <c:v>6.23</c:v>
                </c:pt>
                <c:pt idx="5">
                  <c:v>6.26</c:v>
                </c:pt>
                <c:pt idx="6">
                  <c:v>6.28</c:v>
                </c:pt>
                <c:pt idx="7">
                  <c:v>6.32</c:v>
                </c:pt>
                <c:pt idx="8">
                  <c:v>6.3</c:v>
                </c:pt>
                <c:pt idx="9">
                  <c:v>6.32</c:v>
                </c:pt>
                <c:pt idx="10">
                  <c:v>6.3</c:v>
                </c:pt>
                <c:pt idx="11">
                  <c:v>6.35</c:v>
                </c:pt>
                <c:pt idx="12">
                  <c:v>6.35</c:v>
                </c:pt>
                <c:pt idx="13">
                  <c:v>6.36</c:v>
                </c:pt>
                <c:pt idx="14">
                  <c:v>6.37</c:v>
                </c:pt>
                <c:pt idx="15">
                  <c:v>6.38</c:v>
                </c:pt>
                <c:pt idx="16">
                  <c:v>6.41</c:v>
                </c:pt>
                <c:pt idx="17">
                  <c:v>6.43</c:v>
                </c:pt>
                <c:pt idx="18">
                  <c:v>6.41</c:v>
                </c:pt>
                <c:pt idx="19">
                  <c:v>6.44</c:v>
                </c:pt>
                <c:pt idx="20">
                  <c:v>6.45</c:v>
                </c:pt>
                <c:pt idx="21">
                  <c:v>6.47</c:v>
                </c:pt>
                <c:pt idx="22">
                  <c:v>6.48</c:v>
                </c:pt>
                <c:pt idx="23">
                  <c:v>6.48</c:v>
                </c:pt>
                <c:pt idx="24">
                  <c:v>6.49</c:v>
                </c:pt>
                <c:pt idx="25">
                  <c:v>6.51</c:v>
                </c:pt>
                <c:pt idx="26">
                  <c:v>6.52</c:v>
                </c:pt>
                <c:pt idx="27">
                  <c:v>6.54</c:v>
                </c:pt>
                <c:pt idx="28">
                  <c:v>6.56</c:v>
                </c:pt>
                <c:pt idx="29">
                  <c:v>6.54</c:v>
                </c:pt>
                <c:pt idx="30">
                  <c:v>6.56</c:v>
                </c:pt>
                <c:pt idx="31">
                  <c:v>6.55</c:v>
                </c:pt>
                <c:pt idx="32">
                  <c:v>6.57</c:v>
                </c:pt>
                <c:pt idx="33">
                  <c:v>6.59</c:v>
                </c:pt>
                <c:pt idx="34">
                  <c:v>6.6</c:v>
                </c:pt>
                <c:pt idx="35">
                  <c:v>6.62</c:v>
                </c:pt>
                <c:pt idx="36">
                  <c:v>6.62</c:v>
                </c:pt>
                <c:pt idx="37">
                  <c:v>6.62</c:v>
                </c:pt>
                <c:pt idx="38">
                  <c:v>6.64</c:v>
                </c:pt>
                <c:pt idx="39">
                  <c:v>6.64</c:v>
                </c:pt>
                <c:pt idx="40">
                  <c:v>6.64</c:v>
                </c:pt>
                <c:pt idx="41">
                  <c:v>6.66</c:v>
                </c:pt>
                <c:pt idx="42">
                  <c:v>6.67</c:v>
                </c:pt>
                <c:pt idx="43">
                  <c:v>6.67</c:v>
                </c:pt>
                <c:pt idx="44">
                  <c:v>6.67</c:v>
                </c:pt>
                <c:pt idx="45">
                  <c:v>6.68</c:v>
                </c:pt>
                <c:pt idx="46">
                  <c:v>6.69</c:v>
                </c:pt>
                <c:pt idx="47">
                  <c:v>6.7</c:v>
                </c:pt>
                <c:pt idx="48">
                  <c:v>6.71</c:v>
                </c:pt>
                <c:pt idx="49">
                  <c:v>6.71</c:v>
                </c:pt>
                <c:pt idx="50">
                  <c:v>6.72</c:v>
                </c:pt>
                <c:pt idx="51">
                  <c:v>6.73</c:v>
                </c:pt>
                <c:pt idx="52">
                  <c:v>6.73</c:v>
                </c:pt>
                <c:pt idx="53">
                  <c:v>6.74</c:v>
                </c:pt>
                <c:pt idx="54">
                  <c:v>6.74</c:v>
                </c:pt>
                <c:pt idx="55">
                  <c:v>6.74</c:v>
                </c:pt>
                <c:pt idx="56">
                  <c:v>6.75</c:v>
                </c:pt>
                <c:pt idx="57">
                  <c:v>6.76</c:v>
                </c:pt>
                <c:pt idx="58">
                  <c:v>6.76</c:v>
                </c:pt>
                <c:pt idx="59">
                  <c:v>6.77</c:v>
                </c:pt>
                <c:pt idx="60">
                  <c:v>6.78</c:v>
                </c:pt>
                <c:pt idx="61">
                  <c:v>6.78</c:v>
                </c:pt>
                <c:pt idx="62">
                  <c:v>6.79</c:v>
                </c:pt>
                <c:pt idx="63">
                  <c:v>6.8</c:v>
                </c:pt>
                <c:pt idx="64">
                  <c:v>6.78</c:v>
                </c:pt>
                <c:pt idx="65">
                  <c:v>6.8</c:v>
                </c:pt>
                <c:pt idx="66">
                  <c:v>6.82</c:v>
                </c:pt>
                <c:pt idx="67">
                  <c:v>6.81</c:v>
                </c:pt>
                <c:pt idx="68">
                  <c:v>6.82</c:v>
                </c:pt>
                <c:pt idx="69">
                  <c:v>6.82</c:v>
                </c:pt>
                <c:pt idx="70">
                  <c:v>6.79</c:v>
                </c:pt>
                <c:pt idx="71">
                  <c:v>6.83</c:v>
                </c:pt>
                <c:pt idx="72">
                  <c:v>6.85</c:v>
                </c:pt>
                <c:pt idx="73">
                  <c:v>6.83</c:v>
                </c:pt>
                <c:pt idx="74">
                  <c:v>6.85</c:v>
                </c:pt>
                <c:pt idx="75">
                  <c:v>6.86</c:v>
                </c:pt>
                <c:pt idx="76">
                  <c:v>6.83</c:v>
                </c:pt>
                <c:pt idx="77">
                  <c:v>6.86</c:v>
                </c:pt>
                <c:pt idx="78">
                  <c:v>6.87</c:v>
                </c:pt>
                <c:pt idx="79">
                  <c:v>6.85</c:v>
                </c:pt>
                <c:pt idx="80">
                  <c:v>6.88</c:v>
                </c:pt>
                <c:pt idx="81">
                  <c:v>6.89</c:v>
                </c:pt>
                <c:pt idx="82">
                  <c:v>6.85</c:v>
                </c:pt>
                <c:pt idx="83">
                  <c:v>6.89</c:v>
                </c:pt>
                <c:pt idx="84">
                  <c:v>6.89</c:v>
                </c:pt>
                <c:pt idx="85">
                  <c:v>6.88</c:v>
                </c:pt>
                <c:pt idx="86">
                  <c:v>6.9</c:v>
                </c:pt>
                <c:pt idx="87">
                  <c:v>6.92</c:v>
                </c:pt>
                <c:pt idx="88">
                  <c:v>6.89</c:v>
                </c:pt>
                <c:pt idx="89">
                  <c:v>6.91</c:v>
                </c:pt>
                <c:pt idx="90">
                  <c:v>6.92</c:v>
                </c:pt>
                <c:pt idx="91">
                  <c:v>6.9</c:v>
                </c:pt>
                <c:pt idx="92">
                  <c:v>6.93</c:v>
                </c:pt>
                <c:pt idx="93">
                  <c:v>6.93</c:v>
                </c:pt>
                <c:pt idx="94">
                  <c:v>6.9</c:v>
                </c:pt>
                <c:pt idx="95">
                  <c:v>6.93</c:v>
                </c:pt>
                <c:pt idx="96">
                  <c:v>6.94</c:v>
                </c:pt>
                <c:pt idx="97">
                  <c:v>6.92</c:v>
                </c:pt>
                <c:pt idx="98">
                  <c:v>6.94</c:v>
                </c:pt>
                <c:pt idx="99">
                  <c:v>6.94</c:v>
                </c:pt>
                <c:pt idx="100">
                  <c:v>6.94</c:v>
                </c:pt>
                <c:pt idx="101">
                  <c:v>6.95</c:v>
                </c:pt>
                <c:pt idx="102">
                  <c:v>6.96</c:v>
                </c:pt>
                <c:pt idx="103">
                  <c:v>6.94</c:v>
                </c:pt>
                <c:pt idx="104">
                  <c:v>6.95</c:v>
                </c:pt>
                <c:pt idx="105">
                  <c:v>6.98</c:v>
                </c:pt>
                <c:pt idx="106">
                  <c:v>6.95</c:v>
                </c:pt>
                <c:pt idx="107">
                  <c:v>6.97</c:v>
                </c:pt>
                <c:pt idx="108">
                  <c:v>6.98</c:v>
                </c:pt>
                <c:pt idx="109">
                  <c:v>6.96</c:v>
                </c:pt>
                <c:pt idx="110">
                  <c:v>6.98</c:v>
                </c:pt>
                <c:pt idx="111">
                  <c:v>7</c:v>
                </c:pt>
                <c:pt idx="112">
                  <c:v>6.95</c:v>
                </c:pt>
                <c:pt idx="113">
                  <c:v>6.99</c:v>
                </c:pt>
                <c:pt idx="114">
                  <c:v>6.99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7.01</c:v>
                </c:pt>
                <c:pt idx="119">
                  <c:v>7.01</c:v>
                </c:pt>
                <c:pt idx="120">
                  <c:v>7.01</c:v>
                </c:pt>
                <c:pt idx="121">
                  <c:v>7</c:v>
                </c:pt>
                <c:pt idx="122">
                  <c:v>7.01</c:v>
                </c:pt>
                <c:pt idx="123">
                  <c:v>7.02</c:v>
                </c:pt>
                <c:pt idx="124">
                  <c:v>7.03</c:v>
                </c:pt>
                <c:pt idx="125">
                  <c:v>7.02</c:v>
                </c:pt>
                <c:pt idx="126">
                  <c:v>7.03</c:v>
                </c:pt>
                <c:pt idx="127">
                  <c:v>6.97</c:v>
                </c:pt>
                <c:pt idx="128">
                  <c:v>7.03</c:v>
                </c:pt>
                <c:pt idx="129">
                  <c:v>7.04</c:v>
                </c:pt>
                <c:pt idx="130">
                  <c:v>7.04</c:v>
                </c:pt>
                <c:pt idx="131">
                  <c:v>7.04</c:v>
                </c:pt>
                <c:pt idx="132">
                  <c:v>7.04</c:v>
                </c:pt>
                <c:pt idx="133">
                  <c:v>7.05</c:v>
                </c:pt>
                <c:pt idx="134">
                  <c:v>7.04</c:v>
                </c:pt>
                <c:pt idx="135">
                  <c:v>7.05</c:v>
                </c:pt>
                <c:pt idx="136">
                  <c:v>7.05</c:v>
                </c:pt>
                <c:pt idx="137">
                  <c:v>7.05</c:v>
                </c:pt>
                <c:pt idx="138">
                  <c:v>7.05</c:v>
                </c:pt>
                <c:pt idx="139">
                  <c:v>7.07</c:v>
                </c:pt>
                <c:pt idx="140">
                  <c:v>7.06</c:v>
                </c:pt>
                <c:pt idx="141">
                  <c:v>7.06</c:v>
                </c:pt>
                <c:pt idx="142">
                  <c:v>7.04</c:v>
                </c:pt>
                <c:pt idx="143">
                  <c:v>7.07</c:v>
                </c:pt>
                <c:pt idx="144">
                  <c:v>7.08</c:v>
                </c:pt>
                <c:pt idx="145">
                  <c:v>7.07</c:v>
                </c:pt>
                <c:pt idx="146">
                  <c:v>7.07</c:v>
                </c:pt>
                <c:pt idx="147">
                  <c:v>7.09</c:v>
                </c:pt>
                <c:pt idx="148">
                  <c:v>7.06</c:v>
                </c:pt>
                <c:pt idx="149">
                  <c:v>7.08</c:v>
                </c:pt>
                <c:pt idx="150">
                  <c:v>7.08</c:v>
                </c:pt>
                <c:pt idx="151">
                  <c:v>7.07</c:v>
                </c:pt>
                <c:pt idx="152">
                  <c:v>7.08</c:v>
                </c:pt>
                <c:pt idx="153">
                  <c:v>7.1</c:v>
                </c:pt>
                <c:pt idx="154">
                  <c:v>7.07</c:v>
                </c:pt>
                <c:pt idx="155">
                  <c:v>7.09</c:v>
                </c:pt>
                <c:pt idx="156">
                  <c:v>7.1</c:v>
                </c:pt>
                <c:pt idx="157">
                  <c:v>7.08</c:v>
                </c:pt>
                <c:pt idx="158">
                  <c:v>7.1</c:v>
                </c:pt>
                <c:pt idx="159">
                  <c:v>7.11</c:v>
                </c:pt>
                <c:pt idx="160">
                  <c:v>7.09</c:v>
                </c:pt>
                <c:pt idx="161">
                  <c:v>7.1</c:v>
                </c:pt>
              </c:numCache>
            </c:numRef>
          </c:yVal>
        </c:ser>
        <c:axId val="97991680"/>
        <c:axId val="98210944"/>
      </c:scatterChart>
      <c:valAx>
        <c:axId val="97991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s-ES" sz="1050"/>
                  <a:t>Temps (s)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8210944"/>
        <c:crosses val="autoZero"/>
        <c:crossBetween val="midCat"/>
      </c:valAx>
      <c:valAx>
        <c:axId val="98210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1" baseline="0"/>
                </a:pPr>
                <a:r>
                  <a:rPr lang="es-ES" sz="1100" b="1" baseline="0"/>
                  <a:t>Oxigen dissolt (ppm)</a:t>
                </a:r>
              </a:p>
            </c:rich>
          </c:tx>
          <c:layout>
            <c:manualLayout>
              <c:xMode val="edge"/>
              <c:yMode val="edge"/>
              <c:x val="9.7947275526076155E-3"/>
              <c:y val="0.34334871934111688"/>
            </c:manualLayout>
          </c:layout>
        </c:title>
        <c:numFmt formatCode="General" sourceLinked="1"/>
        <c:majorTickMark val="none"/>
        <c:tickLblPos val="nextTo"/>
        <c:crossAx val="97991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935186453791535"/>
          <c:y val="0.35402414039937807"/>
          <c:w val="0.10014297342821922"/>
          <c:h val="7.5484231676536784E-2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K</a:t>
            </a:r>
            <a:r>
              <a:rPr lang="es-ES" baseline="-25000"/>
              <a:t>L</a:t>
            </a:r>
            <a:r>
              <a:rPr lang="es-ES"/>
              <a:t>a</a:t>
            </a:r>
            <a:r>
              <a:rPr lang="es-ES" baseline="-25000"/>
              <a:t> </a:t>
            </a:r>
          </a:p>
        </c:rich>
      </c:tx>
      <c:layout>
        <c:manualLayout>
          <c:xMode val="edge"/>
          <c:yMode val="edge"/>
          <c:x val="0.33630330353508997"/>
          <c:y val="3.55465023657605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74323465778173"/>
          <c:y val="8.5891973537201502E-2"/>
          <c:w val="0.86258669594675985"/>
          <c:h val="0.7976704281089689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9614739864322285"/>
                  <c:y val="-5.4732887544960106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baseline="0"/>
                      <a:t>y = </a:t>
                    </a:r>
                    <a:r>
                      <a:rPr lang="en-US" baseline="0">
                        <a:solidFill>
                          <a:srgbClr val="FF0000"/>
                        </a:solidFill>
                      </a:rPr>
                      <a:t>5,79E-04</a:t>
                    </a:r>
                    <a:r>
                      <a:rPr lang="en-US" baseline="0"/>
                      <a:t>x + 9,10E-02
R² = 9,54E-01</a:t>
                    </a:r>
                    <a:endParaRPr lang="en-US"/>
                  </a:p>
                </c:rich>
              </c:tx>
              <c:numFmt formatCode="0.00E+00" sourceLinked="0"/>
            </c:trendlineLbl>
          </c:trendline>
          <c:xVal>
            <c:numRef>
              <c:f>[1]KLa!$G$13:$G$399</c:f>
              <c:numCache>
                <c:formatCode>General</c:formatCode>
                <c:ptCount val="38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145</c:v>
                </c:pt>
                <c:pt idx="27">
                  <c:v>150</c:v>
                </c:pt>
                <c:pt idx="28">
                  <c:v>155</c:v>
                </c:pt>
                <c:pt idx="29">
                  <c:v>160</c:v>
                </c:pt>
                <c:pt idx="30">
                  <c:v>165</c:v>
                </c:pt>
                <c:pt idx="31">
                  <c:v>170</c:v>
                </c:pt>
                <c:pt idx="32">
                  <c:v>175</c:v>
                </c:pt>
                <c:pt idx="33">
                  <c:v>180</c:v>
                </c:pt>
                <c:pt idx="34">
                  <c:v>190</c:v>
                </c:pt>
                <c:pt idx="35">
                  <c:v>195</c:v>
                </c:pt>
                <c:pt idx="36">
                  <c:v>200</c:v>
                </c:pt>
                <c:pt idx="37">
                  <c:v>205</c:v>
                </c:pt>
                <c:pt idx="38">
                  <c:v>210</c:v>
                </c:pt>
                <c:pt idx="39">
                  <c:v>215</c:v>
                </c:pt>
                <c:pt idx="40">
                  <c:v>220</c:v>
                </c:pt>
                <c:pt idx="41">
                  <c:v>225</c:v>
                </c:pt>
                <c:pt idx="42">
                  <c:v>230</c:v>
                </c:pt>
                <c:pt idx="43">
                  <c:v>235</c:v>
                </c:pt>
                <c:pt idx="44">
                  <c:v>240</c:v>
                </c:pt>
                <c:pt idx="45">
                  <c:v>245</c:v>
                </c:pt>
                <c:pt idx="46">
                  <c:v>250</c:v>
                </c:pt>
                <c:pt idx="47">
                  <c:v>255</c:v>
                </c:pt>
                <c:pt idx="48">
                  <c:v>260</c:v>
                </c:pt>
                <c:pt idx="49">
                  <c:v>265</c:v>
                </c:pt>
                <c:pt idx="50">
                  <c:v>270</c:v>
                </c:pt>
                <c:pt idx="51">
                  <c:v>275</c:v>
                </c:pt>
                <c:pt idx="52">
                  <c:v>280</c:v>
                </c:pt>
                <c:pt idx="53">
                  <c:v>285</c:v>
                </c:pt>
                <c:pt idx="54">
                  <c:v>290</c:v>
                </c:pt>
                <c:pt idx="55">
                  <c:v>295</c:v>
                </c:pt>
                <c:pt idx="56">
                  <c:v>300</c:v>
                </c:pt>
                <c:pt idx="57">
                  <c:v>305</c:v>
                </c:pt>
                <c:pt idx="58">
                  <c:v>310</c:v>
                </c:pt>
                <c:pt idx="59">
                  <c:v>315</c:v>
                </c:pt>
                <c:pt idx="60">
                  <c:v>320</c:v>
                </c:pt>
                <c:pt idx="61">
                  <c:v>325</c:v>
                </c:pt>
                <c:pt idx="62">
                  <c:v>330</c:v>
                </c:pt>
                <c:pt idx="63">
                  <c:v>335</c:v>
                </c:pt>
                <c:pt idx="64">
                  <c:v>340</c:v>
                </c:pt>
                <c:pt idx="65">
                  <c:v>345</c:v>
                </c:pt>
                <c:pt idx="66">
                  <c:v>350</c:v>
                </c:pt>
                <c:pt idx="67">
                  <c:v>355</c:v>
                </c:pt>
                <c:pt idx="68">
                  <c:v>360</c:v>
                </c:pt>
                <c:pt idx="69">
                  <c:v>365</c:v>
                </c:pt>
                <c:pt idx="70">
                  <c:v>370</c:v>
                </c:pt>
                <c:pt idx="71">
                  <c:v>375</c:v>
                </c:pt>
                <c:pt idx="72">
                  <c:v>380</c:v>
                </c:pt>
                <c:pt idx="73">
                  <c:v>385</c:v>
                </c:pt>
                <c:pt idx="74">
                  <c:v>390</c:v>
                </c:pt>
                <c:pt idx="75">
                  <c:v>395</c:v>
                </c:pt>
                <c:pt idx="76">
                  <c:v>400</c:v>
                </c:pt>
                <c:pt idx="77">
                  <c:v>405</c:v>
                </c:pt>
                <c:pt idx="78">
                  <c:v>410</c:v>
                </c:pt>
                <c:pt idx="79">
                  <c:v>415</c:v>
                </c:pt>
                <c:pt idx="80">
                  <c:v>420</c:v>
                </c:pt>
                <c:pt idx="81">
                  <c:v>425</c:v>
                </c:pt>
                <c:pt idx="82">
                  <c:v>430</c:v>
                </c:pt>
                <c:pt idx="83">
                  <c:v>435</c:v>
                </c:pt>
                <c:pt idx="84">
                  <c:v>440</c:v>
                </c:pt>
                <c:pt idx="85">
                  <c:v>445</c:v>
                </c:pt>
                <c:pt idx="86">
                  <c:v>450</c:v>
                </c:pt>
                <c:pt idx="87">
                  <c:v>455</c:v>
                </c:pt>
                <c:pt idx="88">
                  <c:v>460</c:v>
                </c:pt>
                <c:pt idx="89">
                  <c:v>465</c:v>
                </c:pt>
                <c:pt idx="90">
                  <c:v>470</c:v>
                </c:pt>
                <c:pt idx="91">
                  <c:v>475</c:v>
                </c:pt>
                <c:pt idx="92">
                  <c:v>480</c:v>
                </c:pt>
                <c:pt idx="93">
                  <c:v>485</c:v>
                </c:pt>
                <c:pt idx="94">
                  <c:v>490</c:v>
                </c:pt>
                <c:pt idx="95">
                  <c:v>495</c:v>
                </c:pt>
                <c:pt idx="96">
                  <c:v>500</c:v>
                </c:pt>
                <c:pt idx="97">
                  <c:v>505</c:v>
                </c:pt>
                <c:pt idx="98">
                  <c:v>510</c:v>
                </c:pt>
                <c:pt idx="99">
                  <c:v>515</c:v>
                </c:pt>
                <c:pt idx="100">
                  <c:v>520</c:v>
                </c:pt>
                <c:pt idx="101">
                  <c:v>525</c:v>
                </c:pt>
                <c:pt idx="102">
                  <c:v>530</c:v>
                </c:pt>
                <c:pt idx="103">
                  <c:v>535</c:v>
                </c:pt>
                <c:pt idx="104">
                  <c:v>540</c:v>
                </c:pt>
                <c:pt idx="105">
                  <c:v>545</c:v>
                </c:pt>
                <c:pt idx="106">
                  <c:v>550</c:v>
                </c:pt>
                <c:pt idx="107">
                  <c:v>555</c:v>
                </c:pt>
                <c:pt idx="108">
                  <c:v>560</c:v>
                </c:pt>
                <c:pt idx="109">
                  <c:v>565</c:v>
                </c:pt>
                <c:pt idx="110">
                  <c:v>570</c:v>
                </c:pt>
                <c:pt idx="111">
                  <c:v>575</c:v>
                </c:pt>
                <c:pt idx="112">
                  <c:v>580</c:v>
                </c:pt>
                <c:pt idx="113">
                  <c:v>585</c:v>
                </c:pt>
                <c:pt idx="114">
                  <c:v>590</c:v>
                </c:pt>
                <c:pt idx="115">
                  <c:v>595</c:v>
                </c:pt>
                <c:pt idx="116">
                  <c:v>600</c:v>
                </c:pt>
                <c:pt idx="117">
                  <c:v>605</c:v>
                </c:pt>
                <c:pt idx="118">
                  <c:v>610</c:v>
                </c:pt>
                <c:pt idx="119">
                  <c:v>615</c:v>
                </c:pt>
                <c:pt idx="120">
                  <c:v>620</c:v>
                </c:pt>
                <c:pt idx="121">
                  <c:v>625</c:v>
                </c:pt>
                <c:pt idx="122">
                  <c:v>630</c:v>
                </c:pt>
                <c:pt idx="123">
                  <c:v>635</c:v>
                </c:pt>
                <c:pt idx="124">
                  <c:v>640</c:v>
                </c:pt>
                <c:pt idx="125">
                  <c:v>645</c:v>
                </c:pt>
                <c:pt idx="126">
                  <c:v>650</c:v>
                </c:pt>
                <c:pt idx="127">
                  <c:v>655</c:v>
                </c:pt>
                <c:pt idx="128">
                  <c:v>660</c:v>
                </c:pt>
                <c:pt idx="129">
                  <c:v>665</c:v>
                </c:pt>
                <c:pt idx="130">
                  <c:v>670</c:v>
                </c:pt>
                <c:pt idx="131">
                  <c:v>675</c:v>
                </c:pt>
                <c:pt idx="132">
                  <c:v>680</c:v>
                </c:pt>
                <c:pt idx="133">
                  <c:v>685</c:v>
                </c:pt>
                <c:pt idx="134">
                  <c:v>690</c:v>
                </c:pt>
                <c:pt idx="135">
                  <c:v>695</c:v>
                </c:pt>
                <c:pt idx="136">
                  <c:v>700</c:v>
                </c:pt>
                <c:pt idx="137">
                  <c:v>705</c:v>
                </c:pt>
                <c:pt idx="138">
                  <c:v>710</c:v>
                </c:pt>
                <c:pt idx="139">
                  <c:v>715</c:v>
                </c:pt>
                <c:pt idx="140">
                  <c:v>720</c:v>
                </c:pt>
                <c:pt idx="141">
                  <c:v>725</c:v>
                </c:pt>
                <c:pt idx="142">
                  <c:v>735</c:v>
                </c:pt>
                <c:pt idx="143">
                  <c:v>740</c:v>
                </c:pt>
                <c:pt idx="144">
                  <c:v>745</c:v>
                </c:pt>
                <c:pt idx="145">
                  <c:v>750</c:v>
                </c:pt>
                <c:pt idx="146">
                  <c:v>755</c:v>
                </c:pt>
                <c:pt idx="147">
                  <c:v>760</c:v>
                </c:pt>
                <c:pt idx="148">
                  <c:v>765</c:v>
                </c:pt>
                <c:pt idx="149">
                  <c:v>770</c:v>
                </c:pt>
                <c:pt idx="150">
                  <c:v>775</c:v>
                </c:pt>
                <c:pt idx="151">
                  <c:v>780</c:v>
                </c:pt>
                <c:pt idx="152">
                  <c:v>785</c:v>
                </c:pt>
                <c:pt idx="153">
                  <c:v>790</c:v>
                </c:pt>
                <c:pt idx="154">
                  <c:v>795</c:v>
                </c:pt>
                <c:pt idx="155">
                  <c:v>800</c:v>
                </c:pt>
                <c:pt idx="156">
                  <c:v>805</c:v>
                </c:pt>
                <c:pt idx="157">
                  <c:v>810</c:v>
                </c:pt>
                <c:pt idx="158">
                  <c:v>815</c:v>
                </c:pt>
                <c:pt idx="159">
                  <c:v>820</c:v>
                </c:pt>
                <c:pt idx="160">
                  <c:v>825</c:v>
                </c:pt>
                <c:pt idx="161">
                  <c:v>830</c:v>
                </c:pt>
              </c:numCache>
            </c:numRef>
          </c:xVal>
          <c:yVal>
            <c:numRef>
              <c:f>[1]KLa!$H$13:$H$399</c:f>
              <c:numCache>
                <c:formatCode>General</c:formatCode>
                <c:ptCount val="387"/>
                <c:pt idx="0">
                  <c:v>0</c:v>
                </c:pt>
                <c:pt idx="1">
                  <c:v>1.2995711748813452E-2</c:v>
                </c:pt>
                <c:pt idx="2">
                  <c:v>1.7365419365783001E-2</c:v>
                </c:pt>
                <c:pt idx="3">
                  <c:v>3.059028986994634E-2</c:v>
                </c:pt>
                <c:pt idx="4">
                  <c:v>3.059028986994634E-2</c:v>
                </c:pt>
                <c:pt idx="5">
                  <c:v>4.3992404218740636E-2</c:v>
                </c:pt>
                <c:pt idx="6">
                  <c:v>5.3027985909687575E-2</c:v>
                </c:pt>
                <c:pt idx="7">
                  <c:v>7.1347825678585788E-2</c:v>
                </c:pt>
                <c:pt idx="8">
                  <c:v>6.2145954314637236E-2</c:v>
                </c:pt>
                <c:pt idx="9">
                  <c:v>7.1347825678585788E-2</c:v>
                </c:pt>
                <c:pt idx="10">
                  <c:v>6.2145954314637236E-2</c:v>
                </c:pt>
                <c:pt idx="11">
                  <c:v>8.5311371912918807E-2</c:v>
                </c:pt>
                <c:pt idx="12">
                  <c:v>8.5311371912918807E-2</c:v>
                </c:pt>
                <c:pt idx="13">
                  <c:v>9.0009555080198131E-2</c:v>
                </c:pt>
                <c:pt idx="14">
                  <c:v>9.472991540588814E-2</c:v>
                </c:pt>
                <c:pt idx="15">
                  <c:v>9.9472663252112847E-2</c:v>
                </c:pt>
                <c:pt idx="16">
                  <c:v>0.11383738099266771</c:v>
                </c:pt>
                <c:pt idx="17">
                  <c:v>0.12352979174572379</c:v>
                </c:pt>
                <c:pt idx="18">
                  <c:v>0.11383738099266771</c:v>
                </c:pt>
                <c:pt idx="19">
                  <c:v>0.12841145484280625</c:v>
                </c:pt>
                <c:pt idx="20">
                  <c:v>0.13331706552632108</c:v>
                </c:pt>
                <c:pt idx="21">
                  <c:v>0.14320107761916984</c:v>
                </c:pt>
                <c:pt idx="22">
                  <c:v>0.14817996185492049</c:v>
                </c:pt>
                <c:pt idx="23">
                  <c:v>0.14817996185492049</c:v>
                </c:pt>
                <c:pt idx="24">
                  <c:v>0.15318375947146554</c:v>
                </c:pt>
                <c:pt idx="25">
                  <c:v>0.16326710095818298</c:v>
                </c:pt>
                <c:pt idx="26">
                  <c:v>0.16834715746011572</c:v>
                </c:pt>
                <c:pt idx="27">
                  <c:v>0.17858535311349838</c:v>
                </c:pt>
                <c:pt idx="28">
                  <c:v>0.18892945463679248</c:v>
                </c:pt>
                <c:pt idx="29">
                  <c:v>0.17858535311349838</c:v>
                </c:pt>
                <c:pt idx="30">
                  <c:v>0.18892945463679248</c:v>
                </c:pt>
                <c:pt idx="31">
                  <c:v>0.18374402888023517</c:v>
                </c:pt>
                <c:pt idx="32">
                  <c:v>0.19414190925063943</c:v>
                </c:pt>
                <c:pt idx="33">
                  <c:v>0.20464904253059282</c:v>
                </c:pt>
                <c:pt idx="34">
                  <c:v>0.20994430122168511</c:v>
                </c:pt>
                <c:pt idx="35">
                  <c:v>0.220619687636152</c:v>
                </c:pt>
                <c:pt idx="36">
                  <c:v>0.220619687636152</c:v>
                </c:pt>
                <c:pt idx="37">
                  <c:v>0.220619687636152</c:v>
                </c:pt>
                <c:pt idx="38">
                  <c:v>0.23141026877976473</c:v>
                </c:pt>
                <c:pt idx="39">
                  <c:v>0.23141026877976473</c:v>
                </c:pt>
                <c:pt idx="40">
                  <c:v>0.23141026877976473</c:v>
                </c:pt>
                <c:pt idx="41">
                  <c:v>0.24231855785637549</c:v>
                </c:pt>
                <c:pt idx="42">
                  <c:v>0.24781765088308993</c:v>
                </c:pt>
                <c:pt idx="43">
                  <c:v>0.24781765088308993</c:v>
                </c:pt>
                <c:pt idx="44">
                  <c:v>0.24781765088308993</c:v>
                </c:pt>
                <c:pt idx="45">
                  <c:v>0.25334715122361828</c:v>
                </c:pt>
                <c:pt idx="46">
                  <c:v>0.25890739702396698</c:v>
                </c:pt>
                <c:pt idx="47">
                  <c:v>0.26449873210224734</c:v>
                </c:pt>
                <c:pt idx="48">
                  <c:v>0.27012150607625246</c:v>
                </c:pt>
                <c:pt idx="49">
                  <c:v>0.27012150607625246</c:v>
                </c:pt>
                <c:pt idx="50">
                  <c:v>0.27577607449463476</c:v>
                </c:pt>
                <c:pt idx="51">
                  <c:v>0.28146279897181781</c:v>
                </c:pt>
                <c:pt idx="52">
                  <c:v>0.28146279897181781</c:v>
                </c:pt>
                <c:pt idx="53">
                  <c:v>0.28718204732676111</c:v>
                </c:pt>
                <c:pt idx="54">
                  <c:v>0.28718204732676111</c:v>
                </c:pt>
                <c:pt idx="55">
                  <c:v>0.28718204732676111</c:v>
                </c:pt>
                <c:pt idx="56">
                  <c:v>0.29293419372572393</c:v>
                </c:pt>
                <c:pt idx="57">
                  <c:v>0.29871961882915088</c:v>
                </c:pt>
                <c:pt idx="58">
                  <c:v>0.29871961882915088</c:v>
                </c:pt>
                <c:pt idx="59">
                  <c:v>0.30453870994283561</c:v>
                </c:pt>
                <c:pt idx="60">
                  <c:v>0.31039186117350825</c:v>
                </c:pt>
                <c:pt idx="61">
                  <c:v>0.31039186117350825</c:v>
                </c:pt>
                <c:pt idx="62">
                  <c:v>0.31627947358899977</c:v>
                </c:pt>
                <c:pt idx="63">
                  <c:v>0.32220195538315538</c:v>
                </c:pt>
                <c:pt idx="64">
                  <c:v>0.31039186117350825</c:v>
                </c:pt>
                <c:pt idx="65">
                  <c:v>0.32220195538315538</c:v>
                </c:pt>
                <c:pt idx="66">
                  <c:v>0.33415319653692482</c:v>
                </c:pt>
                <c:pt idx="67">
                  <c:v>0.32815972204565486</c:v>
                </c:pt>
                <c:pt idx="68">
                  <c:v>0.33415319653692482</c:v>
                </c:pt>
                <c:pt idx="69">
                  <c:v>0.33415319653692482</c:v>
                </c:pt>
                <c:pt idx="70">
                  <c:v>0.31627947358899977</c:v>
                </c:pt>
                <c:pt idx="71">
                  <c:v>0.34018280946832274</c:v>
                </c:pt>
                <c:pt idx="72">
                  <c:v>0.35235221247116105</c:v>
                </c:pt>
                <c:pt idx="73">
                  <c:v>0.34018280946832274</c:v>
                </c:pt>
                <c:pt idx="74">
                  <c:v>0.35235221247116105</c:v>
                </c:pt>
                <c:pt idx="75">
                  <c:v>0.35849290371936471</c:v>
                </c:pt>
                <c:pt idx="76">
                  <c:v>0.34018280946832274</c:v>
                </c:pt>
                <c:pt idx="77">
                  <c:v>0.35849290371936471</c:v>
                </c:pt>
                <c:pt idx="78">
                  <c:v>0.36467153616169279</c:v>
                </c:pt>
                <c:pt idx="79">
                  <c:v>0.35235221247116105</c:v>
                </c:pt>
                <c:pt idx="80">
                  <c:v>0.37088858156541005</c:v>
                </c:pt>
                <c:pt idx="81">
                  <c:v>0.37714452055190778</c:v>
                </c:pt>
                <c:pt idx="82">
                  <c:v>0.35235221247116105</c:v>
                </c:pt>
                <c:pt idx="83">
                  <c:v>0.37714452055190778</c:v>
                </c:pt>
                <c:pt idx="84">
                  <c:v>0.37714452055190778</c:v>
                </c:pt>
                <c:pt idx="85">
                  <c:v>0.37088858156541005</c:v>
                </c:pt>
                <c:pt idx="86">
                  <c:v>0.38343984281966637</c:v>
                </c:pt>
                <c:pt idx="87">
                  <c:v>0.39615064276580098</c:v>
                </c:pt>
                <c:pt idx="88">
                  <c:v>0.37714452055190778</c:v>
                </c:pt>
                <c:pt idx="89">
                  <c:v>0.38977504737427676</c:v>
                </c:pt>
                <c:pt idx="90">
                  <c:v>0.39615064276580098</c:v>
                </c:pt>
                <c:pt idx="91">
                  <c:v>0.38343984281966637</c:v>
                </c:pt>
                <c:pt idx="92">
                  <c:v>0.40256714733374088</c:v>
                </c:pt>
                <c:pt idx="93">
                  <c:v>0.40256714733374088</c:v>
                </c:pt>
                <c:pt idx="94">
                  <c:v>0.38343984281966637</c:v>
                </c:pt>
                <c:pt idx="95">
                  <c:v>0.40256714733374088</c:v>
                </c:pt>
                <c:pt idx="96">
                  <c:v>0.40902508945992205</c:v>
                </c:pt>
                <c:pt idx="97">
                  <c:v>0.39615064276580098</c:v>
                </c:pt>
                <c:pt idx="98">
                  <c:v>0.40902508945992205</c:v>
                </c:pt>
                <c:pt idx="99">
                  <c:v>0.40902508945992205</c:v>
                </c:pt>
                <c:pt idx="100">
                  <c:v>0.40902508945992205</c:v>
                </c:pt>
                <c:pt idx="101">
                  <c:v>0.41552500782959167</c:v>
                </c:pt>
                <c:pt idx="102">
                  <c:v>0.42206745170106474</c:v>
                </c:pt>
                <c:pt idx="103">
                  <c:v>0.40902508945992205</c:v>
                </c:pt>
                <c:pt idx="104">
                  <c:v>0.41552500782959167</c:v>
                </c:pt>
                <c:pt idx="105">
                  <c:v>0.43528216752836435</c:v>
                </c:pt>
                <c:pt idx="106">
                  <c:v>0.41552500782959167</c:v>
                </c:pt>
                <c:pt idx="107">
                  <c:v>0.428652981184242</c:v>
                </c:pt>
                <c:pt idx="108">
                  <c:v>0.43528216752836435</c:v>
                </c:pt>
                <c:pt idx="109">
                  <c:v>0.42206745170106474</c:v>
                </c:pt>
                <c:pt idx="110">
                  <c:v>0.43528216752836435</c:v>
                </c:pt>
                <c:pt idx="111">
                  <c:v>0.44867385328721648</c:v>
                </c:pt>
                <c:pt idx="112">
                  <c:v>0.41552500782959167</c:v>
                </c:pt>
                <c:pt idx="113">
                  <c:v>0.44195559341936513</c:v>
                </c:pt>
                <c:pt idx="114">
                  <c:v>0.44195559341936513</c:v>
                </c:pt>
                <c:pt idx="115">
                  <c:v>0.44867385328721648</c:v>
                </c:pt>
                <c:pt idx="116">
                  <c:v>0.44867385328721648</c:v>
                </c:pt>
                <c:pt idx="117">
                  <c:v>0.44867385328721648</c:v>
                </c:pt>
                <c:pt idx="118">
                  <c:v>0.45543755362366517</c:v>
                </c:pt>
                <c:pt idx="119">
                  <c:v>0.45543755362366517</c:v>
                </c:pt>
                <c:pt idx="120">
                  <c:v>0.45543755362366517</c:v>
                </c:pt>
                <c:pt idx="121">
                  <c:v>0.44867385328721648</c:v>
                </c:pt>
                <c:pt idx="122">
                  <c:v>0.45543755362366517</c:v>
                </c:pt>
                <c:pt idx="123">
                  <c:v>0.46224731331078839</c:v>
                </c:pt>
                <c:pt idx="124">
                  <c:v>0.46910376396081493</c:v>
                </c:pt>
                <c:pt idx="125">
                  <c:v>0.46224731331078839</c:v>
                </c:pt>
                <c:pt idx="126">
                  <c:v>0.46910376396081493</c:v>
                </c:pt>
                <c:pt idx="127">
                  <c:v>0.428652981184242</c:v>
                </c:pt>
                <c:pt idx="128">
                  <c:v>0.46910376396081493</c:v>
                </c:pt>
                <c:pt idx="129">
                  <c:v>0.47600755026767294</c:v>
                </c:pt>
                <c:pt idx="130">
                  <c:v>0.47600755026767294</c:v>
                </c:pt>
                <c:pt idx="131">
                  <c:v>0.47600755026767294</c:v>
                </c:pt>
                <c:pt idx="132">
                  <c:v>0.47600755026767294</c:v>
                </c:pt>
                <c:pt idx="133">
                  <c:v>0.48295933037076411</c:v>
                </c:pt>
                <c:pt idx="134">
                  <c:v>0.47600755026767294</c:v>
                </c:pt>
                <c:pt idx="135">
                  <c:v>0.48295933037076411</c:v>
                </c:pt>
                <c:pt idx="136">
                  <c:v>0.48295933037076411</c:v>
                </c:pt>
                <c:pt idx="137">
                  <c:v>0.48295933037076411</c:v>
                </c:pt>
                <c:pt idx="138">
                  <c:v>0.48295933037076411</c:v>
                </c:pt>
                <c:pt idx="139">
                  <c:v>0.49700957402289897</c:v>
                </c:pt>
                <c:pt idx="140">
                  <c:v>0.48995977623146414</c:v>
                </c:pt>
                <c:pt idx="141">
                  <c:v>0.48995977623146414</c:v>
                </c:pt>
                <c:pt idx="142">
                  <c:v>0.47600755026767294</c:v>
                </c:pt>
                <c:pt idx="143">
                  <c:v>0.49700957402289897</c:v>
                </c:pt>
                <c:pt idx="144">
                  <c:v>0.50410942453355434</c:v>
                </c:pt>
                <c:pt idx="145">
                  <c:v>0.49700957402289897</c:v>
                </c:pt>
                <c:pt idx="146">
                  <c:v>0.49700957402289897</c:v>
                </c:pt>
                <c:pt idx="147">
                  <c:v>0.5112600435853214</c:v>
                </c:pt>
                <c:pt idx="148">
                  <c:v>0.48995977623146414</c:v>
                </c:pt>
                <c:pt idx="149">
                  <c:v>0.50410942453355434</c:v>
                </c:pt>
                <c:pt idx="150">
                  <c:v>0.50410942453355434</c:v>
                </c:pt>
                <c:pt idx="151">
                  <c:v>0.49700957402289897</c:v>
                </c:pt>
                <c:pt idx="152">
                  <c:v>0.50410942453355434</c:v>
                </c:pt>
                <c:pt idx="153">
                  <c:v>0.51846216246659171</c:v>
                </c:pt>
                <c:pt idx="154">
                  <c:v>0.49700957402289897</c:v>
                </c:pt>
                <c:pt idx="155">
                  <c:v>0.5112600435853214</c:v>
                </c:pt>
                <c:pt idx="156">
                  <c:v>0.51846216246659171</c:v>
                </c:pt>
                <c:pt idx="157">
                  <c:v>0.50410942453355434</c:v>
                </c:pt>
                <c:pt idx="158">
                  <c:v>0.51846216246659171</c:v>
                </c:pt>
                <c:pt idx="159">
                  <c:v>0.52571652838106497</c:v>
                </c:pt>
                <c:pt idx="160">
                  <c:v>0.5112600435853214</c:v>
                </c:pt>
                <c:pt idx="161">
                  <c:v>0.51846216246659171</c:v>
                </c:pt>
              </c:numCache>
            </c:numRef>
          </c:yVal>
        </c:ser>
        <c:axId val="98673024"/>
        <c:axId val="98674944"/>
      </c:scatterChart>
      <c:valAx>
        <c:axId val="98673024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400" b="1" i="0" strike="noStrike" baseline="0">
                    <a:solidFill>
                      <a:srgbClr val="000000"/>
                    </a:solidFill>
                    <a:latin typeface="Calibri"/>
                  </a:rPr>
                  <a:t>temps (s)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8674944"/>
        <c:crosses val="autoZero"/>
        <c:crossBetween val="midCat"/>
      </c:valAx>
      <c:valAx>
        <c:axId val="98674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400"/>
                  <a:t>-ln((CL*-C</a:t>
                </a:r>
                <a:r>
                  <a:rPr lang="es-ES" sz="1400" baseline="-25000"/>
                  <a:t>L</a:t>
                </a:r>
                <a:r>
                  <a:rPr lang="es-ES" sz="1400" baseline="0"/>
                  <a:t>(t)</a:t>
                </a:r>
                <a:r>
                  <a:rPr lang="es-ES" sz="1400"/>
                  <a:t>/(CL*-C</a:t>
                </a:r>
                <a:r>
                  <a:rPr lang="es-ES" sz="1400" baseline="-25000"/>
                  <a:t>L0</a:t>
                </a:r>
                <a:r>
                  <a:rPr lang="es-ES" sz="1400"/>
                  <a:t>))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8673024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chart" Target="../charts/chart2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3</xdr:row>
      <xdr:rowOff>38099</xdr:rowOff>
    </xdr:from>
    <xdr:to>
      <xdr:col>16</xdr:col>
      <xdr:colOff>257175</xdr:colOff>
      <xdr:row>20</xdr:row>
      <xdr:rowOff>104774</xdr:rowOff>
    </xdr:to>
    <xdr:sp macro="" textlink="">
      <xdr:nvSpPr>
        <xdr:cNvPr id="2" name="1 CuadroTexto"/>
        <xdr:cNvSpPr txBox="1"/>
      </xdr:nvSpPr>
      <xdr:spPr>
        <a:xfrm>
          <a:off x="5867400" y="609599"/>
          <a:ext cx="4629150" cy="330517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ca-ES" sz="1400"/>
            <a:t>Aquestes</a:t>
          </a:r>
          <a:r>
            <a:rPr lang="ca-ES" sz="1400" baseline="0"/>
            <a:t> dades són les que guarda l'ordinador en l'experiment amb el difusor.</a:t>
          </a:r>
        </a:p>
        <a:p>
          <a:pPr algn="l"/>
          <a:r>
            <a:rPr lang="ca-ES" sz="1400" baseline="0"/>
            <a:t>On apareixen zeros són dades que no guarda l'ordinador perquè per aquest experiment no són necessàries.</a:t>
          </a:r>
        </a:p>
        <a:p>
          <a:pPr algn="l"/>
          <a:endParaRPr lang="ca-ES" sz="1400" baseline="0"/>
        </a:p>
        <a:p>
          <a:pPr algn="l"/>
          <a:r>
            <a:rPr lang="ca-ES" sz="1400" baseline="0"/>
            <a:t>t és el temps des de l'inici de la pràctica fins que s'acaba.</a:t>
          </a:r>
        </a:p>
        <a:p>
          <a:pPr algn="l"/>
          <a:r>
            <a:rPr lang="ca-ES" sz="1400" baseline="0"/>
            <a:t>OD1 és la concentració d'oxigen dissolt que hi ha a l'aigua a l'entrada que és el  mateix que Cl,in (t) (en la taula pel càlcul del KLa surt).</a:t>
          </a:r>
        </a:p>
        <a:p>
          <a:pPr algn="l"/>
          <a:r>
            <a:rPr lang="ca-ES" sz="1400" baseline="0"/>
            <a:t>T1 és la temperatura de l'aigua.</a:t>
          </a:r>
        </a:p>
        <a:p>
          <a:endParaRPr lang="ca-ES" sz="1400"/>
        </a:p>
        <a:p>
          <a:r>
            <a:rPr lang="ca-ES" sz="1400"/>
            <a:t>Quan</a:t>
          </a:r>
          <a:r>
            <a:rPr lang="ca-ES" sz="1400" baseline="0"/>
            <a:t> el sistema s'estabilitza la temperatura inicial de l'aigua és de 25,4ºC (aquí és on es comença a comptar per fer el gràfic)</a:t>
          </a:r>
          <a:endParaRPr lang="ca-E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2190750"/>
    <xdr:ext cx="9305925" cy="60769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514350</xdr:colOff>
      <xdr:row>4</xdr:row>
      <xdr:rowOff>38100</xdr:rowOff>
    </xdr:from>
    <xdr:to>
      <xdr:col>8</xdr:col>
      <xdr:colOff>676275</xdr:colOff>
      <xdr:row>8</xdr:row>
      <xdr:rowOff>104775</xdr:rowOff>
    </xdr:to>
    <xdr:sp macro="" textlink="">
      <xdr:nvSpPr>
        <xdr:cNvPr id="3" name="2 CuadroTexto"/>
        <xdr:cNvSpPr txBox="1"/>
      </xdr:nvSpPr>
      <xdr:spPr>
        <a:xfrm>
          <a:off x="1276350" y="800100"/>
          <a:ext cx="5495925" cy="828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200"/>
            <a:t>Aquest és el gràfic que</a:t>
          </a:r>
          <a:r>
            <a:rPr lang="ca-ES" sz="1200" baseline="0"/>
            <a:t> s'ha de fer en la primera pregunta. Abans de fer el gràfic s'ha de completar la taula que hi ha en la pestanya del càlcul del K</a:t>
          </a:r>
          <a:r>
            <a:rPr lang="ca-ES" sz="1200" baseline="-25000"/>
            <a:t>L</a:t>
          </a:r>
          <a:r>
            <a:rPr lang="ca-ES" sz="1200" baseline="0"/>
            <a:t>a.</a:t>
          </a:r>
          <a:endParaRPr lang="ca-ES" sz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0.30911</cdr:x>
      <cdr:y>0.01253</cdr:y>
    </cdr:from>
    <cdr:to>
      <cdr:x>0.62292</cdr:x>
      <cdr:y>0.06169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76539" y="76173"/>
          <a:ext cx="2920292" cy="29874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5575" y="4114800"/>
    <xdr:ext cx="9302338" cy="607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419100</xdr:colOff>
      <xdr:row>5</xdr:row>
      <xdr:rowOff>28575</xdr:rowOff>
    </xdr:from>
    <xdr:to>
      <xdr:col>3</xdr:col>
      <xdr:colOff>714375</xdr:colOff>
      <xdr:row>9</xdr:row>
      <xdr:rowOff>19050</xdr:rowOff>
    </xdr:to>
    <xdr:sp macro="" textlink="">
      <xdr:nvSpPr>
        <xdr:cNvPr id="3" name="2 CuadroTexto"/>
        <xdr:cNvSpPr txBox="1"/>
      </xdr:nvSpPr>
      <xdr:spPr>
        <a:xfrm>
          <a:off x="1181100" y="1123950"/>
          <a:ext cx="1819275" cy="7810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Es comença </a:t>
          </a:r>
          <a:r>
            <a:rPr lang="ca-ES" sz="1050" baseline="0"/>
            <a:t> quan el sistema s'ha estabilitzat (a partir del valor de la temperatura inicial de l'aigua apuntat)</a:t>
          </a:r>
          <a:endParaRPr lang="ca-ES" sz="1050"/>
        </a:p>
      </xdr:txBody>
    </xdr:sp>
    <xdr:clientData/>
  </xdr:twoCellAnchor>
  <xdr:twoCellAnchor>
    <xdr:from>
      <xdr:col>2</xdr:col>
      <xdr:colOff>85725</xdr:colOff>
      <xdr:row>9</xdr:row>
      <xdr:rowOff>19050</xdr:rowOff>
    </xdr:from>
    <xdr:to>
      <xdr:col>2</xdr:col>
      <xdr:colOff>566738</xdr:colOff>
      <xdr:row>10</xdr:row>
      <xdr:rowOff>123825</xdr:rowOff>
    </xdr:to>
    <xdr:cxnSp macro="">
      <xdr:nvCxnSpPr>
        <xdr:cNvPr id="5" name="4 Conector recto de flecha"/>
        <xdr:cNvCxnSpPr>
          <a:stCxn id="3" idx="2"/>
        </xdr:cNvCxnSpPr>
      </xdr:nvCxnSpPr>
      <xdr:spPr>
        <a:xfrm flipH="1">
          <a:off x="1609725" y="1905000"/>
          <a:ext cx="481013" cy="304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0</xdr:row>
      <xdr:rowOff>9525</xdr:rowOff>
    </xdr:from>
    <xdr:to>
      <xdr:col>2</xdr:col>
      <xdr:colOff>428625</xdr:colOff>
      <xdr:row>3</xdr:row>
      <xdr:rowOff>9525</xdr:rowOff>
    </xdr:to>
    <xdr:sp macro="" textlink="">
      <xdr:nvSpPr>
        <xdr:cNvPr id="6" name="5 CuadroTexto"/>
        <xdr:cNvSpPr txBox="1"/>
      </xdr:nvSpPr>
      <xdr:spPr>
        <a:xfrm>
          <a:off x="57150" y="9525"/>
          <a:ext cx="1895475" cy="6667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Els valors que s'han d'entrar manualment estan del color d'aquest fons!</a:t>
          </a:r>
        </a:p>
      </xdr:txBody>
    </xdr:sp>
    <xdr:clientData/>
  </xdr:twoCellAnchor>
  <xdr:twoCellAnchor>
    <xdr:from>
      <xdr:col>13</xdr:col>
      <xdr:colOff>571500</xdr:colOff>
      <xdr:row>10</xdr:row>
      <xdr:rowOff>142876</xdr:rowOff>
    </xdr:from>
    <xdr:to>
      <xdr:col>17</xdr:col>
      <xdr:colOff>561975</xdr:colOff>
      <xdr:row>18</xdr:row>
      <xdr:rowOff>0</xdr:rowOff>
    </xdr:to>
    <xdr:sp macro="" textlink="">
      <xdr:nvSpPr>
        <xdr:cNvPr id="7" name="6 CuadroTexto"/>
        <xdr:cNvSpPr txBox="1"/>
      </xdr:nvSpPr>
      <xdr:spPr>
        <a:xfrm>
          <a:off x="11953875" y="2228851"/>
          <a:ext cx="3400425" cy="183832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El valor de K</a:t>
          </a:r>
          <a:r>
            <a:rPr lang="ca-ES" sz="1100" baseline="-25000"/>
            <a:t>L</a:t>
          </a:r>
          <a:r>
            <a:rPr lang="ca-ES" sz="1100"/>
            <a:t>a correspon al pendent del gràfic:</a:t>
          </a:r>
        </a:p>
        <a:p>
          <a:endParaRPr lang="ca-ES" sz="1100"/>
        </a:p>
        <a:p>
          <a:endParaRPr lang="ca-ES" sz="1100"/>
        </a:p>
        <a:p>
          <a:endParaRPr lang="ca-ES" sz="1100"/>
        </a:p>
        <a:p>
          <a:r>
            <a:rPr lang="ca-ES" sz="1100"/>
            <a:t>On :</a:t>
          </a:r>
        </a:p>
        <a:p>
          <a:endParaRPr lang="ca-ES" sz="1100"/>
        </a:p>
        <a:p>
          <a:r>
            <a:rPr lang="ca-ES" sz="1100"/>
            <a:t>Finalment queda:</a:t>
          </a:r>
        </a:p>
        <a:p>
          <a:endParaRPr lang="ca-ES" sz="1100"/>
        </a:p>
      </xdr:txBody>
    </xdr:sp>
    <xdr:clientData/>
  </xdr:twoCellAnchor>
  <xdr:twoCellAnchor>
    <xdr:from>
      <xdr:col>12</xdr:col>
      <xdr:colOff>609600</xdr:colOff>
      <xdr:row>18</xdr:row>
      <xdr:rowOff>0</xdr:rowOff>
    </xdr:from>
    <xdr:to>
      <xdr:col>14</xdr:col>
      <xdr:colOff>561975</xdr:colOff>
      <xdr:row>23</xdr:row>
      <xdr:rowOff>104775</xdr:rowOff>
    </xdr:to>
    <xdr:cxnSp macro="">
      <xdr:nvCxnSpPr>
        <xdr:cNvPr id="9" name="8 Conector recto de flecha"/>
        <xdr:cNvCxnSpPr/>
      </xdr:nvCxnSpPr>
      <xdr:spPr>
        <a:xfrm flipH="1">
          <a:off x="11229975" y="4067175"/>
          <a:ext cx="1838325" cy="105727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866775</xdr:colOff>
      <xdr:row>3</xdr:row>
      <xdr:rowOff>142875</xdr:rowOff>
    </xdr:to>
    <xdr:pic>
      <xdr:nvPicPr>
        <xdr:cNvPr id="1025" name="Picture 1" descr="http://lacova.upc.es/~transferenciademateria/fonaments%20energia_clip_image002_0012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8225" y="2228850"/>
          <a:ext cx="866775" cy="37147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695324</xdr:colOff>
      <xdr:row>11</xdr:row>
      <xdr:rowOff>171450</xdr:rowOff>
    </xdr:from>
    <xdr:to>
      <xdr:col>14</xdr:col>
      <xdr:colOff>533399</xdr:colOff>
      <xdr:row>12</xdr:row>
      <xdr:rowOff>132353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/>
        </a:blip>
        <a:srcRect/>
        <a:stretch>
          <a:fillRect/>
        </a:stretch>
      </xdr:blipFill>
      <xdr:spPr bwMode="auto">
        <a:xfrm>
          <a:off x="12268199" y="2486025"/>
          <a:ext cx="962025" cy="570503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1028700</xdr:colOff>
      <xdr:row>12</xdr:row>
      <xdr:rowOff>76200</xdr:rowOff>
    </xdr:from>
    <xdr:to>
      <xdr:col>15</xdr:col>
      <xdr:colOff>133350</xdr:colOff>
      <xdr:row>13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/>
        </a:blip>
        <a:srcRect/>
        <a:stretch>
          <a:fillRect/>
        </a:stretch>
      </xdr:blipFill>
      <xdr:spPr bwMode="auto">
        <a:xfrm>
          <a:off x="12411075" y="3000375"/>
          <a:ext cx="990600" cy="19050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171450</xdr:colOff>
      <xdr:row>8</xdr:row>
      <xdr:rowOff>38100</xdr:rowOff>
    </xdr:from>
    <xdr:to>
      <xdr:col>11</xdr:col>
      <xdr:colOff>1104900</xdr:colOff>
      <xdr:row>11</xdr:row>
      <xdr:rowOff>485776</xdr:rowOff>
    </xdr:to>
    <xdr:sp macro="" textlink="">
      <xdr:nvSpPr>
        <xdr:cNvPr id="12" name="11 CuadroTexto"/>
        <xdr:cNvSpPr txBox="1"/>
      </xdr:nvSpPr>
      <xdr:spPr>
        <a:xfrm>
          <a:off x="7962900" y="1724025"/>
          <a:ext cx="2609850" cy="107632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Q</a:t>
          </a:r>
          <a:r>
            <a:rPr lang="ca-ES" sz="1100" baseline="-25000"/>
            <a:t>G </a:t>
          </a:r>
          <a:r>
            <a:rPr lang="ca-ES" sz="1100" baseline="0"/>
            <a:t> és el cabal d'aire que es mesura amb el rotàmetre d'aire FI2.</a:t>
          </a:r>
        </a:p>
        <a:p>
          <a:r>
            <a:rPr lang="ca-ES" sz="1100" baseline="0"/>
            <a:t>Q</a:t>
          </a:r>
          <a:r>
            <a:rPr lang="ca-ES" sz="1100" baseline="-25000"/>
            <a:t>L </a:t>
          </a:r>
          <a:r>
            <a:rPr lang="ca-ES" sz="1100" baseline="0"/>
            <a:t>és el cabal d'aigua de recirculació que es mesura amb el rotàmetre aigua de recirculació FI3.</a:t>
          </a:r>
          <a:endParaRPr lang="ca-ES" sz="1100" baseline="-25000"/>
        </a:p>
      </xdr:txBody>
    </xdr:sp>
    <xdr:clientData/>
  </xdr:twoCellAnchor>
  <xdr:twoCellAnchor>
    <xdr:from>
      <xdr:col>8</xdr:col>
      <xdr:colOff>19051</xdr:colOff>
      <xdr:row>4</xdr:row>
      <xdr:rowOff>171453</xdr:rowOff>
    </xdr:from>
    <xdr:to>
      <xdr:col>10</xdr:col>
      <xdr:colOff>561975</xdr:colOff>
      <xdr:row>8</xdr:row>
      <xdr:rowOff>38100</xdr:rowOff>
    </xdr:to>
    <xdr:cxnSp macro="">
      <xdr:nvCxnSpPr>
        <xdr:cNvPr id="14" name="13 Conector recto de flecha"/>
        <xdr:cNvCxnSpPr>
          <a:stCxn id="12" idx="0"/>
        </xdr:cNvCxnSpPr>
      </xdr:nvCxnSpPr>
      <xdr:spPr>
        <a:xfrm flipH="1" flipV="1">
          <a:off x="7048501" y="1028703"/>
          <a:ext cx="2219324" cy="69532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3</xdr:row>
      <xdr:rowOff>9525</xdr:rowOff>
    </xdr:from>
    <xdr:to>
      <xdr:col>1</xdr:col>
      <xdr:colOff>409575</xdr:colOff>
      <xdr:row>6</xdr:row>
      <xdr:rowOff>66675</xdr:rowOff>
    </xdr:to>
    <xdr:sp macro="" textlink="">
      <xdr:nvSpPr>
        <xdr:cNvPr id="15" name="14 CuadroTexto"/>
        <xdr:cNvSpPr txBox="1"/>
      </xdr:nvSpPr>
      <xdr:spPr>
        <a:xfrm>
          <a:off x="57150" y="676275"/>
          <a:ext cx="1114425" cy="68580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050"/>
            <a:t>Els valors de</a:t>
          </a:r>
          <a:r>
            <a:rPr lang="ca-ES" sz="1050" baseline="0"/>
            <a:t> fons groc no s'han de tocar!</a:t>
          </a:r>
          <a:endParaRPr lang="ca-ES" sz="1050"/>
        </a:p>
      </xdr:txBody>
    </xdr:sp>
    <xdr:clientData/>
  </xdr:twoCellAnchor>
  <xdr:twoCellAnchor>
    <xdr:from>
      <xdr:col>5</xdr:col>
      <xdr:colOff>95250</xdr:colOff>
      <xdr:row>11</xdr:row>
      <xdr:rowOff>57150</xdr:rowOff>
    </xdr:from>
    <xdr:to>
      <xdr:col>5</xdr:col>
      <xdr:colOff>1657350</xdr:colOff>
      <xdr:row>11</xdr:row>
      <xdr:rowOff>514350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40000"/>
        </a:blip>
        <a:srcRect/>
        <a:stretch>
          <a:fillRect/>
        </a:stretch>
      </xdr:blipFill>
      <xdr:spPr bwMode="auto">
        <a:xfrm>
          <a:off x="3905250" y="2371725"/>
          <a:ext cx="1562100" cy="4572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685800</xdr:colOff>
      <xdr:row>15</xdr:row>
      <xdr:rowOff>180975</xdr:rowOff>
    </xdr:from>
    <xdr:to>
      <xdr:col>17</xdr:col>
      <xdr:colOff>523875</xdr:colOff>
      <xdr:row>16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/>
        </a:blip>
        <a:srcRect/>
        <a:stretch>
          <a:fillRect/>
        </a:stretch>
      </xdr:blipFill>
      <xdr:spPr bwMode="auto">
        <a:xfrm>
          <a:off x="12258675" y="3676650"/>
          <a:ext cx="3248025" cy="1905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161925</xdr:colOff>
      <xdr:row>6</xdr:row>
      <xdr:rowOff>57150</xdr:rowOff>
    </xdr:from>
    <xdr:to>
      <xdr:col>6</xdr:col>
      <xdr:colOff>352426</xdr:colOff>
      <xdr:row>8</xdr:row>
      <xdr:rowOff>104775</xdr:rowOff>
    </xdr:to>
    <xdr:sp macro="" textlink="">
      <xdr:nvSpPr>
        <xdr:cNvPr id="25" name="24 CuadroTexto"/>
        <xdr:cNvSpPr txBox="1"/>
      </xdr:nvSpPr>
      <xdr:spPr>
        <a:xfrm>
          <a:off x="3209925" y="1352550"/>
          <a:ext cx="2838451" cy="438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P és la pressió atmosfèrica</a:t>
          </a:r>
          <a:r>
            <a:rPr lang="ca-ES" sz="1100" baseline="0"/>
            <a:t> mesurada amb el  baròmetre de mercuri.</a:t>
          </a:r>
          <a:endParaRPr lang="ca-ES" sz="1100"/>
        </a:p>
      </xdr:txBody>
    </xdr:sp>
    <xdr:clientData/>
  </xdr:twoCellAnchor>
  <xdr:twoCellAnchor>
    <xdr:from>
      <xdr:col>4</xdr:col>
      <xdr:colOff>266700</xdr:colOff>
      <xdr:row>2</xdr:row>
      <xdr:rowOff>133350</xdr:rowOff>
    </xdr:from>
    <xdr:to>
      <xdr:col>4</xdr:col>
      <xdr:colOff>304801</xdr:colOff>
      <xdr:row>6</xdr:row>
      <xdr:rowOff>66675</xdr:rowOff>
    </xdr:to>
    <xdr:cxnSp macro="">
      <xdr:nvCxnSpPr>
        <xdr:cNvPr id="29" name="28 Conector recto de flecha"/>
        <xdr:cNvCxnSpPr/>
      </xdr:nvCxnSpPr>
      <xdr:spPr>
        <a:xfrm flipH="1" flipV="1">
          <a:off x="3314700" y="571500"/>
          <a:ext cx="38101" cy="790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11</xdr:row>
      <xdr:rowOff>590551</xdr:rowOff>
    </xdr:from>
    <xdr:to>
      <xdr:col>9</xdr:col>
      <xdr:colOff>400050</xdr:colOff>
      <xdr:row>15</xdr:row>
      <xdr:rowOff>76201</xdr:rowOff>
    </xdr:to>
    <xdr:sp macro="" textlink="">
      <xdr:nvSpPr>
        <xdr:cNvPr id="18" name="17 CuadroTexto"/>
        <xdr:cNvSpPr txBox="1"/>
      </xdr:nvSpPr>
      <xdr:spPr>
        <a:xfrm>
          <a:off x="6019800" y="2943226"/>
          <a:ext cx="2362200" cy="6667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a-ES" sz="1100"/>
            <a:t>Es</a:t>
          </a:r>
          <a:r>
            <a:rPr lang="ca-ES" sz="1100" baseline="0"/>
            <a:t> considera com a temps inicial (t=0) el t=125 s (el primer valor de temps  quan el sistema s'ha estabilitzat)</a:t>
          </a:r>
          <a:endParaRPr lang="ca-ES" sz="1100"/>
        </a:p>
      </xdr:txBody>
    </xdr:sp>
    <xdr:clientData/>
  </xdr:twoCellAnchor>
  <xdr:twoCellAnchor>
    <xdr:from>
      <xdr:col>4</xdr:col>
      <xdr:colOff>714375</xdr:colOff>
      <xdr:row>12</xdr:row>
      <xdr:rowOff>104775</xdr:rowOff>
    </xdr:from>
    <xdr:to>
      <xdr:col>6</xdr:col>
      <xdr:colOff>323850</xdr:colOff>
      <xdr:row>13</xdr:row>
      <xdr:rowOff>123826</xdr:rowOff>
    </xdr:to>
    <xdr:cxnSp macro="">
      <xdr:nvCxnSpPr>
        <xdr:cNvPr id="20" name="19 Conector recto de flecha"/>
        <xdr:cNvCxnSpPr>
          <a:stCxn id="18" idx="1"/>
        </xdr:cNvCxnSpPr>
      </xdr:nvCxnSpPr>
      <xdr:spPr>
        <a:xfrm flipH="1" flipV="1">
          <a:off x="3762375" y="3067050"/>
          <a:ext cx="2257425" cy="20955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%20o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es"/>
      <sheetName val="Gráfico1"/>
      <sheetName val="KLa"/>
      <sheetName val="Gráfico5"/>
    </sheetNames>
    <sheetDataSet>
      <sheetData sheetId="0">
        <row r="2">
          <cell r="A2">
            <v>125</v>
          </cell>
          <cell r="B2">
            <v>6.16</v>
          </cell>
          <cell r="C2">
            <v>25.5</v>
          </cell>
        </row>
        <row r="3">
          <cell r="A3">
            <v>130</v>
          </cell>
          <cell r="B3">
            <v>6.19</v>
          </cell>
        </row>
        <row r="4">
          <cell r="A4">
            <v>135</v>
          </cell>
          <cell r="B4">
            <v>6.2</v>
          </cell>
        </row>
        <row r="5">
          <cell r="A5">
            <v>140</v>
          </cell>
          <cell r="B5">
            <v>6.23</v>
          </cell>
        </row>
        <row r="6">
          <cell r="A6">
            <v>145</v>
          </cell>
          <cell r="B6">
            <v>6.23</v>
          </cell>
        </row>
        <row r="7">
          <cell r="A7">
            <v>150</v>
          </cell>
          <cell r="B7">
            <v>6.26</v>
          </cell>
        </row>
        <row r="8">
          <cell r="A8">
            <v>155</v>
          </cell>
          <cell r="B8">
            <v>6.28</v>
          </cell>
        </row>
        <row r="9">
          <cell r="A9">
            <v>160</v>
          </cell>
          <cell r="B9">
            <v>6.32</v>
          </cell>
        </row>
        <row r="10">
          <cell r="A10">
            <v>165</v>
          </cell>
          <cell r="B10">
            <v>6.3</v>
          </cell>
        </row>
        <row r="11">
          <cell r="A11">
            <v>170</v>
          </cell>
          <cell r="B11">
            <v>6.32</v>
          </cell>
        </row>
        <row r="12">
          <cell r="A12">
            <v>175</v>
          </cell>
          <cell r="B12">
            <v>6.3</v>
          </cell>
        </row>
        <row r="13">
          <cell r="A13">
            <v>180</v>
          </cell>
          <cell r="B13">
            <v>6.35</v>
          </cell>
        </row>
        <row r="14">
          <cell r="A14">
            <v>185</v>
          </cell>
          <cell r="B14">
            <v>6.35</v>
          </cell>
        </row>
        <row r="15">
          <cell r="A15">
            <v>190</v>
          </cell>
          <cell r="B15">
            <v>6.36</v>
          </cell>
        </row>
        <row r="16">
          <cell r="A16">
            <v>195</v>
          </cell>
          <cell r="B16">
            <v>6.37</v>
          </cell>
        </row>
        <row r="17">
          <cell r="A17">
            <v>200</v>
          </cell>
          <cell r="B17">
            <v>6.38</v>
          </cell>
        </row>
        <row r="18">
          <cell r="A18">
            <v>210</v>
          </cell>
          <cell r="B18">
            <v>6.41</v>
          </cell>
        </row>
        <row r="19">
          <cell r="A19">
            <v>215</v>
          </cell>
          <cell r="B19">
            <v>6.43</v>
          </cell>
        </row>
        <row r="20">
          <cell r="A20">
            <v>220</v>
          </cell>
          <cell r="B20">
            <v>6.41</v>
          </cell>
        </row>
        <row r="21">
          <cell r="A21">
            <v>225</v>
          </cell>
          <cell r="B21">
            <v>6.44</v>
          </cell>
        </row>
        <row r="22">
          <cell r="A22">
            <v>230</v>
          </cell>
          <cell r="B22">
            <v>6.45</v>
          </cell>
        </row>
        <row r="23">
          <cell r="A23">
            <v>240</v>
          </cell>
          <cell r="B23">
            <v>6.47</v>
          </cell>
        </row>
        <row r="24">
          <cell r="A24">
            <v>245</v>
          </cell>
          <cell r="B24">
            <v>6.48</v>
          </cell>
        </row>
        <row r="25">
          <cell r="A25">
            <v>250</v>
          </cell>
          <cell r="B25">
            <v>6.48</v>
          </cell>
        </row>
        <row r="26">
          <cell r="A26">
            <v>255</v>
          </cell>
          <cell r="B26">
            <v>6.49</v>
          </cell>
        </row>
        <row r="27">
          <cell r="A27">
            <v>260</v>
          </cell>
          <cell r="B27">
            <v>6.51</v>
          </cell>
        </row>
        <row r="28">
          <cell r="A28">
            <v>270</v>
          </cell>
          <cell r="B28">
            <v>6.52</v>
          </cell>
        </row>
        <row r="29">
          <cell r="A29">
            <v>275</v>
          </cell>
          <cell r="B29">
            <v>6.54</v>
          </cell>
        </row>
        <row r="30">
          <cell r="A30">
            <v>280</v>
          </cell>
          <cell r="B30">
            <v>6.56</v>
          </cell>
        </row>
        <row r="31">
          <cell r="A31">
            <v>285</v>
          </cell>
          <cell r="B31">
            <v>6.54</v>
          </cell>
        </row>
        <row r="32">
          <cell r="A32">
            <v>290</v>
          </cell>
          <cell r="B32">
            <v>6.56</v>
          </cell>
        </row>
        <row r="33">
          <cell r="A33">
            <v>295</v>
          </cell>
          <cell r="B33">
            <v>6.55</v>
          </cell>
        </row>
        <row r="34">
          <cell r="A34">
            <v>300</v>
          </cell>
          <cell r="B34">
            <v>6.57</v>
          </cell>
        </row>
        <row r="35">
          <cell r="A35">
            <v>305</v>
          </cell>
          <cell r="B35">
            <v>6.59</v>
          </cell>
        </row>
        <row r="36">
          <cell r="A36">
            <v>315</v>
          </cell>
          <cell r="B36">
            <v>6.6</v>
          </cell>
        </row>
        <row r="37">
          <cell r="A37">
            <v>320</v>
          </cell>
          <cell r="B37">
            <v>6.62</v>
          </cell>
        </row>
        <row r="38">
          <cell r="A38">
            <v>325</v>
          </cell>
          <cell r="B38">
            <v>6.62</v>
          </cell>
        </row>
        <row r="39">
          <cell r="A39">
            <v>330</v>
          </cell>
          <cell r="B39">
            <v>6.62</v>
          </cell>
        </row>
        <row r="40">
          <cell r="A40">
            <v>335</v>
          </cell>
          <cell r="B40">
            <v>6.64</v>
          </cell>
        </row>
        <row r="41">
          <cell r="A41">
            <v>340</v>
          </cell>
          <cell r="B41">
            <v>6.64</v>
          </cell>
        </row>
        <row r="42">
          <cell r="A42">
            <v>345</v>
          </cell>
          <cell r="B42">
            <v>6.64</v>
          </cell>
        </row>
        <row r="43">
          <cell r="A43">
            <v>350</v>
          </cell>
          <cell r="B43">
            <v>6.66</v>
          </cell>
        </row>
        <row r="44">
          <cell r="A44">
            <v>355</v>
          </cell>
          <cell r="B44">
            <v>6.67</v>
          </cell>
        </row>
        <row r="45">
          <cell r="A45">
            <v>360</v>
          </cell>
          <cell r="B45">
            <v>6.67</v>
          </cell>
        </row>
        <row r="46">
          <cell r="A46">
            <v>365</v>
          </cell>
          <cell r="B46">
            <v>6.67</v>
          </cell>
        </row>
        <row r="47">
          <cell r="A47">
            <v>370</v>
          </cell>
          <cell r="B47">
            <v>6.68</v>
          </cell>
        </row>
        <row r="48">
          <cell r="A48">
            <v>375</v>
          </cell>
          <cell r="B48">
            <v>6.69</v>
          </cell>
        </row>
        <row r="49">
          <cell r="A49">
            <v>380</v>
          </cell>
          <cell r="B49">
            <v>6.7</v>
          </cell>
        </row>
        <row r="50">
          <cell r="A50">
            <v>385</v>
          </cell>
          <cell r="B50">
            <v>6.71</v>
          </cell>
        </row>
        <row r="51">
          <cell r="A51">
            <v>390</v>
          </cell>
          <cell r="B51">
            <v>6.71</v>
          </cell>
        </row>
        <row r="52">
          <cell r="A52">
            <v>395</v>
          </cell>
          <cell r="B52">
            <v>6.72</v>
          </cell>
        </row>
        <row r="53">
          <cell r="A53">
            <v>400</v>
          </cell>
          <cell r="B53">
            <v>6.73</v>
          </cell>
        </row>
        <row r="54">
          <cell r="A54">
            <v>405</v>
          </cell>
          <cell r="B54">
            <v>6.73</v>
          </cell>
        </row>
        <row r="55">
          <cell r="A55">
            <v>410</v>
          </cell>
          <cell r="B55">
            <v>6.74</v>
          </cell>
        </row>
        <row r="56">
          <cell r="A56">
            <v>415</v>
          </cell>
          <cell r="B56">
            <v>6.74</v>
          </cell>
        </row>
        <row r="57">
          <cell r="A57">
            <v>420</v>
          </cell>
          <cell r="B57">
            <v>6.74</v>
          </cell>
        </row>
        <row r="58">
          <cell r="A58">
            <v>425</v>
          </cell>
          <cell r="B58">
            <v>6.75</v>
          </cell>
        </row>
        <row r="59">
          <cell r="A59">
            <v>430</v>
          </cell>
          <cell r="B59">
            <v>6.76</v>
          </cell>
        </row>
        <row r="60">
          <cell r="A60">
            <v>435</v>
          </cell>
          <cell r="B60">
            <v>6.76</v>
          </cell>
        </row>
        <row r="61">
          <cell r="A61">
            <v>440</v>
          </cell>
          <cell r="B61">
            <v>6.77</v>
          </cell>
        </row>
        <row r="62">
          <cell r="A62">
            <v>445</v>
          </cell>
          <cell r="B62">
            <v>6.78</v>
          </cell>
        </row>
        <row r="63">
          <cell r="A63">
            <v>450</v>
          </cell>
          <cell r="B63">
            <v>6.78</v>
          </cell>
        </row>
        <row r="64">
          <cell r="A64">
            <v>455</v>
          </cell>
          <cell r="B64">
            <v>6.79</v>
          </cell>
        </row>
        <row r="65">
          <cell r="A65">
            <v>460</v>
          </cell>
          <cell r="B65">
            <v>6.8</v>
          </cell>
        </row>
        <row r="66">
          <cell r="A66">
            <v>465</v>
          </cell>
          <cell r="B66">
            <v>6.78</v>
          </cell>
        </row>
        <row r="67">
          <cell r="A67">
            <v>470</v>
          </cell>
          <cell r="B67">
            <v>6.8</v>
          </cell>
        </row>
        <row r="68">
          <cell r="A68">
            <v>475</v>
          </cell>
          <cell r="B68">
            <v>6.82</v>
          </cell>
        </row>
        <row r="69">
          <cell r="A69">
            <v>480</v>
          </cell>
          <cell r="B69">
            <v>6.81</v>
          </cell>
        </row>
        <row r="70">
          <cell r="A70">
            <v>485</v>
          </cell>
          <cell r="B70">
            <v>6.82</v>
          </cell>
        </row>
        <row r="71">
          <cell r="A71">
            <v>490</v>
          </cell>
          <cell r="B71">
            <v>6.82</v>
          </cell>
        </row>
        <row r="72">
          <cell r="A72">
            <v>495</v>
          </cell>
          <cell r="B72">
            <v>6.79</v>
          </cell>
        </row>
        <row r="73">
          <cell r="A73">
            <v>500</v>
          </cell>
          <cell r="B73">
            <v>6.83</v>
          </cell>
        </row>
        <row r="74">
          <cell r="A74">
            <v>505</v>
          </cell>
          <cell r="B74">
            <v>6.85</v>
          </cell>
        </row>
        <row r="75">
          <cell r="A75">
            <v>510</v>
          </cell>
          <cell r="B75">
            <v>6.83</v>
          </cell>
        </row>
        <row r="76">
          <cell r="A76">
            <v>515</v>
          </cell>
          <cell r="B76">
            <v>6.85</v>
          </cell>
        </row>
        <row r="77">
          <cell r="A77">
            <v>520</v>
          </cell>
          <cell r="B77">
            <v>6.86</v>
          </cell>
        </row>
        <row r="78">
          <cell r="A78">
            <v>525</v>
          </cell>
          <cell r="B78">
            <v>6.83</v>
          </cell>
        </row>
        <row r="79">
          <cell r="A79">
            <v>530</v>
          </cell>
          <cell r="B79">
            <v>6.86</v>
          </cell>
        </row>
        <row r="80">
          <cell r="A80">
            <v>535</v>
          </cell>
          <cell r="B80">
            <v>6.87</v>
          </cell>
        </row>
        <row r="81">
          <cell r="A81">
            <v>540</v>
          </cell>
          <cell r="B81">
            <v>6.85</v>
          </cell>
        </row>
        <row r="82">
          <cell r="A82">
            <v>545</v>
          </cell>
          <cell r="B82">
            <v>6.88</v>
          </cell>
        </row>
        <row r="83">
          <cell r="A83">
            <v>550</v>
          </cell>
          <cell r="B83">
            <v>6.89</v>
          </cell>
        </row>
        <row r="84">
          <cell r="A84">
            <v>555</v>
          </cell>
          <cell r="B84">
            <v>6.85</v>
          </cell>
        </row>
        <row r="85">
          <cell r="A85">
            <v>560</v>
          </cell>
          <cell r="B85">
            <v>6.89</v>
          </cell>
        </row>
        <row r="86">
          <cell r="A86">
            <v>565</v>
          </cell>
          <cell r="B86">
            <v>6.89</v>
          </cell>
        </row>
        <row r="87">
          <cell r="A87">
            <v>570</v>
          </cell>
          <cell r="B87">
            <v>6.88</v>
          </cell>
        </row>
        <row r="88">
          <cell r="A88">
            <v>575</v>
          </cell>
          <cell r="B88">
            <v>6.9</v>
          </cell>
        </row>
        <row r="89">
          <cell r="A89">
            <v>580</v>
          </cell>
          <cell r="B89">
            <v>6.92</v>
          </cell>
        </row>
        <row r="90">
          <cell r="A90">
            <v>585</v>
          </cell>
          <cell r="B90">
            <v>6.89</v>
          </cell>
        </row>
        <row r="91">
          <cell r="A91">
            <v>590</v>
          </cell>
          <cell r="B91">
            <v>6.91</v>
          </cell>
        </row>
        <row r="92">
          <cell r="A92">
            <v>595</v>
          </cell>
          <cell r="B92">
            <v>6.92</v>
          </cell>
        </row>
        <row r="93">
          <cell r="A93">
            <v>600</v>
          </cell>
          <cell r="B93">
            <v>6.9</v>
          </cell>
        </row>
        <row r="94">
          <cell r="A94">
            <v>605</v>
          </cell>
          <cell r="B94">
            <v>6.93</v>
          </cell>
        </row>
        <row r="95">
          <cell r="A95">
            <v>610</v>
          </cell>
          <cell r="B95">
            <v>6.93</v>
          </cell>
        </row>
        <row r="96">
          <cell r="A96">
            <v>615</v>
          </cell>
          <cell r="B96">
            <v>6.9</v>
          </cell>
        </row>
        <row r="97">
          <cell r="A97">
            <v>620</v>
          </cell>
          <cell r="B97">
            <v>6.93</v>
          </cell>
        </row>
        <row r="98">
          <cell r="A98">
            <v>625</v>
          </cell>
          <cell r="B98">
            <v>6.94</v>
          </cell>
        </row>
        <row r="99">
          <cell r="A99">
            <v>630</v>
          </cell>
          <cell r="B99">
            <v>6.92</v>
          </cell>
        </row>
        <row r="100">
          <cell r="A100">
            <v>635</v>
          </cell>
          <cell r="B100">
            <v>6.94</v>
          </cell>
        </row>
        <row r="101">
          <cell r="A101">
            <v>640</v>
          </cell>
          <cell r="B101">
            <v>6.94</v>
          </cell>
        </row>
        <row r="102">
          <cell r="A102">
            <v>645</v>
          </cell>
          <cell r="B102">
            <v>6.94</v>
          </cell>
        </row>
        <row r="103">
          <cell r="A103">
            <v>650</v>
          </cell>
          <cell r="B103">
            <v>6.95</v>
          </cell>
        </row>
        <row r="104">
          <cell r="A104">
            <v>655</v>
          </cell>
          <cell r="B104">
            <v>6.96</v>
          </cell>
        </row>
        <row r="105">
          <cell r="A105">
            <v>660</v>
          </cell>
          <cell r="B105">
            <v>6.94</v>
          </cell>
        </row>
        <row r="106">
          <cell r="A106">
            <v>665</v>
          </cell>
          <cell r="B106">
            <v>6.95</v>
          </cell>
        </row>
        <row r="107">
          <cell r="A107">
            <v>670</v>
          </cell>
          <cell r="B107">
            <v>6.98</v>
          </cell>
        </row>
        <row r="108">
          <cell r="A108">
            <v>675</v>
          </cell>
          <cell r="B108">
            <v>6.95</v>
          </cell>
        </row>
        <row r="109">
          <cell r="A109">
            <v>680</v>
          </cell>
          <cell r="B109">
            <v>6.97</v>
          </cell>
        </row>
        <row r="110">
          <cell r="A110">
            <v>685</v>
          </cell>
          <cell r="B110">
            <v>6.98</v>
          </cell>
        </row>
        <row r="111">
          <cell r="A111">
            <v>690</v>
          </cell>
          <cell r="B111">
            <v>6.96</v>
          </cell>
        </row>
        <row r="112">
          <cell r="A112">
            <v>695</v>
          </cell>
          <cell r="B112">
            <v>6.98</v>
          </cell>
        </row>
        <row r="113">
          <cell r="A113">
            <v>700</v>
          </cell>
          <cell r="B113">
            <v>7</v>
          </cell>
        </row>
        <row r="114">
          <cell r="A114">
            <v>705</v>
          </cell>
          <cell r="B114">
            <v>6.95</v>
          </cell>
        </row>
        <row r="115">
          <cell r="A115">
            <v>710</v>
          </cell>
          <cell r="B115">
            <v>6.99</v>
          </cell>
        </row>
        <row r="116">
          <cell r="A116">
            <v>715</v>
          </cell>
          <cell r="B116">
            <v>6.99</v>
          </cell>
        </row>
        <row r="117">
          <cell r="A117">
            <v>720</v>
          </cell>
          <cell r="B117">
            <v>7</v>
          </cell>
        </row>
        <row r="118">
          <cell r="A118">
            <v>725</v>
          </cell>
          <cell r="B118">
            <v>7</v>
          </cell>
        </row>
        <row r="119">
          <cell r="A119">
            <v>730</v>
          </cell>
          <cell r="B119">
            <v>7</v>
          </cell>
        </row>
        <row r="120">
          <cell r="A120">
            <v>735</v>
          </cell>
          <cell r="B120">
            <v>7.01</v>
          </cell>
        </row>
        <row r="121">
          <cell r="A121">
            <v>740</v>
          </cell>
          <cell r="B121">
            <v>7.01</v>
          </cell>
        </row>
        <row r="122">
          <cell r="A122">
            <v>745</v>
          </cell>
          <cell r="B122">
            <v>7.01</v>
          </cell>
        </row>
        <row r="123">
          <cell r="A123">
            <v>750</v>
          </cell>
          <cell r="B123">
            <v>7</v>
          </cell>
        </row>
        <row r="124">
          <cell r="A124">
            <v>755</v>
          </cell>
          <cell r="B124">
            <v>7.01</v>
          </cell>
        </row>
        <row r="125">
          <cell r="A125">
            <v>760</v>
          </cell>
          <cell r="B125">
            <v>7.02</v>
          </cell>
        </row>
        <row r="126">
          <cell r="A126">
            <v>765</v>
          </cell>
          <cell r="B126">
            <v>7.03</v>
          </cell>
        </row>
        <row r="127">
          <cell r="A127">
            <v>770</v>
          </cell>
          <cell r="B127">
            <v>7.02</v>
          </cell>
        </row>
        <row r="128">
          <cell r="A128">
            <v>775</v>
          </cell>
          <cell r="B128">
            <v>7.03</v>
          </cell>
        </row>
        <row r="129">
          <cell r="A129">
            <v>780</v>
          </cell>
          <cell r="B129">
            <v>6.97</v>
          </cell>
        </row>
        <row r="130">
          <cell r="A130">
            <v>785</v>
          </cell>
          <cell r="B130">
            <v>7.03</v>
          </cell>
        </row>
        <row r="131">
          <cell r="A131">
            <v>790</v>
          </cell>
          <cell r="B131">
            <v>7.04</v>
          </cell>
        </row>
        <row r="132">
          <cell r="A132">
            <v>795</v>
          </cell>
          <cell r="B132">
            <v>7.04</v>
          </cell>
        </row>
        <row r="133">
          <cell r="A133">
            <v>800</v>
          </cell>
          <cell r="B133">
            <v>7.04</v>
          </cell>
        </row>
        <row r="134">
          <cell r="A134">
            <v>805</v>
          </cell>
          <cell r="B134">
            <v>7.04</v>
          </cell>
        </row>
        <row r="135">
          <cell r="A135">
            <v>810</v>
          </cell>
          <cell r="B135">
            <v>7.05</v>
          </cell>
        </row>
        <row r="136">
          <cell r="A136">
            <v>815</v>
          </cell>
          <cell r="B136">
            <v>7.04</v>
          </cell>
        </row>
        <row r="137">
          <cell r="A137">
            <v>820</v>
          </cell>
          <cell r="B137">
            <v>7.05</v>
          </cell>
        </row>
        <row r="138">
          <cell r="A138">
            <v>825</v>
          </cell>
          <cell r="B138">
            <v>7.05</v>
          </cell>
        </row>
        <row r="139">
          <cell r="A139">
            <v>830</v>
          </cell>
          <cell r="B139">
            <v>7.05</v>
          </cell>
        </row>
        <row r="140">
          <cell r="A140">
            <v>835</v>
          </cell>
          <cell r="B140">
            <v>7.05</v>
          </cell>
        </row>
        <row r="141">
          <cell r="A141">
            <v>840</v>
          </cell>
          <cell r="B141">
            <v>7.07</v>
          </cell>
        </row>
        <row r="142">
          <cell r="A142">
            <v>845</v>
          </cell>
          <cell r="B142">
            <v>7.06</v>
          </cell>
        </row>
        <row r="143">
          <cell r="A143">
            <v>850</v>
          </cell>
          <cell r="B143">
            <v>7.06</v>
          </cell>
        </row>
        <row r="144">
          <cell r="A144">
            <v>860</v>
          </cell>
          <cell r="B144">
            <v>7.04</v>
          </cell>
        </row>
        <row r="145">
          <cell r="A145">
            <v>865</v>
          </cell>
          <cell r="B145">
            <v>7.07</v>
          </cell>
        </row>
        <row r="146">
          <cell r="A146">
            <v>870</v>
          </cell>
          <cell r="B146">
            <v>7.08</v>
          </cell>
        </row>
        <row r="147">
          <cell r="A147">
            <v>875</v>
          </cell>
          <cell r="B147">
            <v>7.07</v>
          </cell>
        </row>
        <row r="148">
          <cell r="A148">
            <v>880</v>
          </cell>
          <cell r="B148">
            <v>7.07</v>
          </cell>
        </row>
        <row r="149">
          <cell r="A149">
            <v>885</v>
          </cell>
          <cell r="B149">
            <v>7.09</v>
          </cell>
        </row>
        <row r="150">
          <cell r="A150">
            <v>890</v>
          </cell>
          <cell r="B150">
            <v>7.06</v>
          </cell>
        </row>
        <row r="151">
          <cell r="A151">
            <v>895</v>
          </cell>
          <cell r="B151">
            <v>7.08</v>
          </cell>
        </row>
        <row r="152">
          <cell r="A152">
            <v>900</v>
          </cell>
          <cell r="B152">
            <v>7.08</v>
          </cell>
        </row>
        <row r="153">
          <cell r="A153">
            <v>905</v>
          </cell>
          <cell r="B153">
            <v>7.07</v>
          </cell>
        </row>
        <row r="154">
          <cell r="A154">
            <v>910</v>
          </cell>
          <cell r="B154">
            <v>7.08</v>
          </cell>
        </row>
        <row r="155">
          <cell r="A155">
            <v>915</v>
          </cell>
          <cell r="B155">
            <v>7.1</v>
          </cell>
        </row>
        <row r="156">
          <cell r="A156">
            <v>920</v>
          </cell>
          <cell r="B156">
            <v>7.07</v>
          </cell>
        </row>
        <row r="157">
          <cell r="A157">
            <v>925</v>
          </cell>
          <cell r="B157">
            <v>7.09</v>
          </cell>
        </row>
        <row r="158">
          <cell r="A158">
            <v>930</v>
          </cell>
          <cell r="B158">
            <v>7.1</v>
          </cell>
        </row>
        <row r="159">
          <cell r="A159">
            <v>935</v>
          </cell>
          <cell r="B159">
            <v>7.08</v>
          </cell>
        </row>
        <row r="160">
          <cell r="A160">
            <v>940</v>
          </cell>
          <cell r="B160">
            <v>7.1</v>
          </cell>
        </row>
        <row r="161">
          <cell r="A161">
            <v>945</v>
          </cell>
          <cell r="B161">
            <v>7.11</v>
          </cell>
        </row>
        <row r="162">
          <cell r="A162">
            <v>950</v>
          </cell>
          <cell r="B162">
            <v>7.09</v>
          </cell>
        </row>
        <row r="163">
          <cell r="A163">
            <v>955</v>
          </cell>
          <cell r="B163">
            <v>7.1</v>
          </cell>
        </row>
      </sheetData>
      <sheetData sheetId="1" refreshError="1"/>
      <sheetData sheetId="2">
        <row r="13">
          <cell r="G13">
            <v>0</v>
          </cell>
          <cell r="H13">
            <v>0</v>
          </cell>
        </row>
        <row r="14">
          <cell r="G14">
            <v>5</v>
          </cell>
          <cell r="H14">
            <v>1.2995711748813452E-2</v>
          </cell>
        </row>
        <row r="15">
          <cell r="G15">
            <v>10</v>
          </cell>
          <cell r="H15">
            <v>1.7365419365783001E-2</v>
          </cell>
        </row>
        <row r="16">
          <cell r="G16">
            <v>15</v>
          </cell>
          <cell r="H16">
            <v>3.059028986994634E-2</v>
          </cell>
        </row>
        <row r="17">
          <cell r="G17">
            <v>20</v>
          </cell>
          <cell r="H17">
            <v>3.059028986994634E-2</v>
          </cell>
        </row>
        <row r="18">
          <cell r="G18">
            <v>25</v>
          </cell>
          <cell r="H18">
            <v>4.3992404218740636E-2</v>
          </cell>
        </row>
        <row r="19">
          <cell r="G19">
            <v>30</v>
          </cell>
          <cell r="H19">
            <v>5.3027985909687575E-2</v>
          </cell>
        </row>
        <row r="20">
          <cell r="G20">
            <v>35</v>
          </cell>
          <cell r="H20">
            <v>7.1347825678585788E-2</v>
          </cell>
        </row>
        <row r="21">
          <cell r="G21">
            <v>40</v>
          </cell>
          <cell r="H21">
            <v>6.2145954314637236E-2</v>
          </cell>
        </row>
        <row r="22">
          <cell r="G22">
            <v>45</v>
          </cell>
          <cell r="H22">
            <v>7.1347825678585788E-2</v>
          </cell>
        </row>
        <row r="23">
          <cell r="G23">
            <v>50</v>
          </cell>
          <cell r="H23">
            <v>6.2145954314637236E-2</v>
          </cell>
        </row>
        <row r="24">
          <cell r="G24">
            <v>55</v>
          </cell>
          <cell r="H24">
            <v>8.5311371912918807E-2</v>
          </cell>
        </row>
        <row r="25">
          <cell r="G25">
            <v>60</v>
          </cell>
          <cell r="H25">
            <v>8.5311371912918807E-2</v>
          </cell>
        </row>
        <row r="26">
          <cell r="G26">
            <v>65</v>
          </cell>
          <cell r="H26">
            <v>9.0009555080198131E-2</v>
          </cell>
        </row>
        <row r="27">
          <cell r="G27">
            <v>70</v>
          </cell>
          <cell r="H27">
            <v>9.472991540588814E-2</v>
          </cell>
        </row>
        <row r="28">
          <cell r="G28">
            <v>75</v>
          </cell>
          <cell r="H28">
            <v>9.9472663252112847E-2</v>
          </cell>
        </row>
        <row r="29">
          <cell r="G29">
            <v>85</v>
          </cell>
          <cell r="H29">
            <v>0.11383738099266771</v>
          </cell>
        </row>
        <row r="30">
          <cell r="G30">
            <v>90</v>
          </cell>
          <cell r="H30">
            <v>0.12352979174572379</v>
          </cell>
        </row>
        <row r="31">
          <cell r="G31">
            <v>95</v>
          </cell>
          <cell r="H31">
            <v>0.11383738099266771</v>
          </cell>
        </row>
        <row r="32">
          <cell r="G32">
            <v>100</v>
          </cell>
          <cell r="H32">
            <v>0.12841145484280625</v>
          </cell>
        </row>
        <row r="33">
          <cell r="G33">
            <v>105</v>
          </cell>
          <cell r="H33">
            <v>0.13331706552632108</v>
          </cell>
        </row>
        <row r="34">
          <cell r="G34">
            <v>115</v>
          </cell>
          <cell r="H34">
            <v>0.14320107761916984</v>
          </cell>
        </row>
        <row r="35">
          <cell r="G35">
            <v>120</v>
          </cell>
          <cell r="H35">
            <v>0.14817996185492049</v>
          </cell>
        </row>
        <row r="36">
          <cell r="G36">
            <v>125</v>
          </cell>
          <cell r="H36">
            <v>0.14817996185492049</v>
          </cell>
        </row>
        <row r="37">
          <cell r="G37">
            <v>130</v>
          </cell>
          <cell r="H37">
            <v>0.15318375947146554</v>
          </cell>
        </row>
        <row r="38">
          <cell r="G38">
            <v>135</v>
          </cell>
          <cell r="H38">
            <v>0.16326710095818298</v>
          </cell>
        </row>
        <row r="39">
          <cell r="G39">
            <v>145</v>
          </cell>
          <cell r="H39">
            <v>0.16834715746011572</v>
          </cell>
        </row>
        <row r="40">
          <cell r="G40">
            <v>150</v>
          </cell>
          <cell r="H40">
            <v>0.17858535311349838</v>
          </cell>
        </row>
        <row r="41">
          <cell r="G41">
            <v>155</v>
          </cell>
          <cell r="H41">
            <v>0.18892945463679248</v>
          </cell>
        </row>
        <row r="42">
          <cell r="G42">
            <v>160</v>
          </cell>
          <cell r="H42">
            <v>0.17858535311349838</v>
          </cell>
        </row>
        <row r="43">
          <cell r="G43">
            <v>165</v>
          </cell>
          <cell r="H43">
            <v>0.18892945463679248</v>
          </cell>
        </row>
        <row r="44">
          <cell r="G44">
            <v>170</v>
          </cell>
          <cell r="H44">
            <v>0.18374402888023517</v>
          </cell>
        </row>
        <row r="45">
          <cell r="G45">
            <v>175</v>
          </cell>
          <cell r="H45">
            <v>0.19414190925063943</v>
          </cell>
        </row>
        <row r="46">
          <cell r="G46">
            <v>180</v>
          </cell>
          <cell r="H46">
            <v>0.20464904253059282</v>
          </cell>
        </row>
        <row r="47">
          <cell r="G47">
            <v>190</v>
          </cell>
          <cell r="H47">
            <v>0.20994430122168511</v>
          </cell>
        </row>
        <row r="48">
          <cell r="G48">
            <v>195</v>
          </cell>
          <cell r="H48">
            <v>0.220619687636152</v>
          </cell>
        </row>
        <row r="49">
          <cell r="G49">
            <v>200</v>
          </cell>
          <cell r="H49">
            <v>0.220619687636152</v>
          </cell>
        </row>
        <row r="50">
          <cell r="G50">
            <v>205</v>
          </cell>
          <cell r="H50">
            <v>0.220619687636152</v>
          </cell>
        </row>
        <row r="51">
          <cell r="G51">
            <v>210</v>
          </cell>
          <cell r="H51">
            <v>0.23141026877976473</v>
          </cell>
        </row>
        <row r="52">
          <cell r="G52">
            <v>215</v>
          </cell>
          <cell r="H52">
            <v>0.23141026877976473</v>
          </cell>
        </row>
        <row r="53">
          <cell r="G53">
            <v>220</v>
          </cell>
          <cell r="H53">
            <v>0.23141026877976473</v>
          </cell>
        </row>
        <row r="54">
          <cell r="G54">
            <v>225</v>
          </cell>
          <cell r="H54">
            <v>0.24231855785637549</v>
          </cell>
        </row>
        <row r="55">
          <cell r="G55">
            <v>230</v>
          </cell>
          <cell r="H55">
            <v>0.24781765088308993</v>
          </cell>
        </row>
        <row r="56">
          <cell r="G56">
            <v>235</v>
          </cell>
          <cell r="H56">
            <v>0.24781765088308993</v>
          </cell>
        </row>
        <row r="57">
          <cell r="G57">
            <v>240</v>
          </cell>
          <cell r="H57">
            <v>0.24781765088308993</v>
          </cell>
        </row>
        <row r="58">
          <cell r="G58">
            <v>245</v>
          </cell>
          <cell r="H58">
            <v>0.25334715122361828</v>
          </cell>
        </row>
        <row r="59">
          <cell r="G59">
            <v>250</v>
          </cell>
          <cell r="H59">
            <v>0.25890739702396698</v>
          </cell>
        </row>
        <row r="60">
          <cell r="G60">
            <v>255</v>
          </cell>
          <cell r="H60">
            <v>0.26449873210224734</v>
          </cell>
        </row>
        <row r="61">
          <cell r="G61">
            <v>260</v>
          </cell>
          <cell r="H61">
            <v>0.27012150607625246</v>
          </cell>
        </row>
        <row r="62">
          <cell r="G62">
            <v>265</v>
          </cell>
          <cell r="H62">
            <v>0.27012150607625246</v>
          </cell>
        </row>
        <row r="63">
          <cell r="G63">
            <v>270</v>
          </cell>
          <cell r="H63">
            <v>0.27577607449463476</v>
          </cell>
        </row>
        <row r="64">
          <cell r="G64">
            <v>275</v>
          </cell>
          <cell r="H64">
            <v>0.28146279897181781</v>
          </cell>
        </row>
        <row r="65">
          <cell r="G65">
            <v>280</v>
          </cell>
          <cell r="H65">
            <v>0.28146279897181781</v>
          </cell>
        </row>
        <row r="66">
          <cell r="G66">
            <v>285</v>
          </cell>
          <cell r="H66">
            <v>0.28718204732676111</v>
          </cell>
        </row>
        <row r="67">
          <cell r="G67">
            <v>290</v>
          </cell>
          <cell r="H67">
            <v>0.28718204732676111</v>
          </cell>
        </row>
        <row r="68">
          <cell r="G68">
            <v>295</v>
          </cell>
          <cell r="H68">
            <v>0.28718204732676111</v>
          </cell>
        </row>
        <row r="69">
          <cell r="G69">
            <v>300</v>
          </cell>
          <cell r="H69">
            <v>0.29293419372572393</v>
          </cell>
        </row>
        <row r="70">
          <cell r="G70">
            <v>305</v>
          </cell>
          <cell r="H70">
            <v>0.29871961882915088</v>
          </cell>
        </row>
        <row r="71">
          <cell r="G71">
            <v>310</v>
          </cell>
          <cell r="H71">
            <v>0.29871961882915088</v>
          </cell>
        </row>
        <row r="72">
          <cell r="G72">
            <v>315</v>
          </cell>
          <cell r="H72">
            <v>0.30453870994283561</v>
          </cell>
        </row>
        <row r="73">
          <cell r="G73">
            <v>320</v>
          </cell>
          <cell r="H73">
            <v>0.31039186117350825</v>
          </cell>
        </row>
        <row r="74">
          <cell r="G74">
            <v>325</v>
          </cell>
          <cell r="H74">
            <v>0.31039186117350825</v>
          </cell>
        </row>
        <row r="75">
          <cell r="G75">
            <v>330</v>
          </cell>
          <cell r="H75">
            <v>0.31627947358899977</v>
          </cell>
        </row>
        <row r="76">
          <cell r="G76">
            <v>335</v>
          </cell>
          <cell r="H76">
            <v>0.32220195538315538</v>
          </cell>
        </row>
        <row r="77">
          <cell r="G77">
            <v>340</v>
          </cell>
          <cell r="H77">
            <v>0.31039186117350825</v>
          </cell>
        </row>
        <row r="78">
          <cell r="G78">
            <v>345</v>
          </cell>
          <cell r="H78">
            <v>0.32220195538315538</v>
          </cell>
        </row>
        <row r="79">
          <cell r="G79">
            <v>350</v>
          </cell>
          <cell r="H79">
            <v>0.33415319653692482</v>
          </cell>
        </row>
        <row r="80">
          <cell r="G80">
            <v>355</v>
          </cell>
          <cell r="H80">
            <v>0.32815972204565486</v>
          </cell>
        </row>
        <row r="81">
          <cell r="G81">
            <v>360</v>
          </cell>
          <cell r="H81">
            <v>0.33415319653692482</v>
          </cell>
        </row>
        <row r="82">
          <cell r="G82">
            <v>365</v>
          </cell>
          <cell r="H82">
            <v>0.33415319653692482</v>
          </cell>
        </row>
        <row r="83">
          <cell r="G83">
            <v>370</v>
          </cell>
          <cell r="H83">
            <v>0.31627947358899977</v>
          </cell>
        </row>
        <row r="84">
          <cell r="G84">
            <v>375</v>
          </cell>
          <cell r="H84">
            <v>0.34018280946832274</v>
          </cell>
        </row>
        <row r="85">
          <cell r="G85">
            <v>380</v>
          </cell>
          <cell r="H85">
            <v>0.35235221247116105</v>
          </cell>
        </row>
        <row r="86">
          <cell r="G86">
            <v>385</v>
          </cell>
          <cell r="H86">
            <v>0.34018280946832274</v>
          </cell>
        </row>
        <row r="87">
          <cell r="G87">
            <v>390</v>
          </cell>
          <cell r="H87">
            <v>0.35235221247116105</v>
          </cell>
        </row>
        <row r="88">
          <cell r="G88">
            <v>395</v>
          </cell>
          <cell r="H88">
            <v>0.35849290371936471</v>
          </cell>
        </row>
        <row r="89">
          <cell r="G89">
            <v>400</v>
          </cell>
          <cell r="H89">
            <v>0.34018280946832274</v>
          </cell>
        </row>
        <row r="90">
          <cell r="G90">
            <v>405</v>
          </cell>
          <cell r="H90">
            <v>0.35849290371936471</v>
          </cell>
        </row>
        <row r="91">
          <cell r="G91">
            <v>410</v>
          </cell>
          <cell r="H91">
            <v>0.36467153616169279</v>
          </cell>
        </row>
        <row r="92">
          <cell r="G92">
            <v>415</v>
          </cell>
          <cell r="H92">
            <v>0.35235221247116105</v>
          </cell>
        </row>
        <row r="93">
          <cell r="G93">
            <v>420</v>
          </cell>
          <cell r="H93">
            <v>0.37088858156541005</v>
          </cell>
        </row>
        <row r="94">
          <cell r="G94">
            <v>425</v>
          </cell>
          <cell r="H94">
            <v>0.37714452055190778</v>
          </cell>
        </row>
        <row r="95">
          <cell r="G95">
            <v>430</v>
          </cell>
          <cell r="H95">
            <v>0.35235221247116105</v>
          </cell>
        </row>
        <row r="96">
          <cell r="G96">
            <v>435</v>
          </cell>
          <cell r="H96">
            <v>0.37714452055190778</v>
          </cell>
        </row>
        <row r="97">
          <cell r="G97">
            <v>440</v>
          </cell>
          <cell r="H97">
            <v>0.37714452055190778</v>
          </cell>
        </row>
        <row r="98">
          <cell r="G98">
            <v>445</v>
          </cell>
          <cell r="H98">
            <v>0.37088858156541005</v>
          </cell>
        </row>
        <row r="99">
          <cell r="G99">
            <v>450</v>
          </cell>
          <cell r="H99">
            <v>0.38343984281966637</v>
          </cell>
        </row>
        <row r="100">
          <cell r="G100">
            <v>455</v>
          </cell>
          <cell r="H100">
            <v>0.39615064276580098</v>
          </cell>
        </row>
        <row r="101">
          <cell r="G101">
            <v>460</v>
          </cell>
          <cell r="H101">
            <v>0.37714452055190778</v>
          </cell>
        </row>
        <row r="102">
          <cell r="G102">
            <v>465</v>
          </cell>
          <cell r="H102">
            <v>0.38977504737427676</v>
          </cell>
        </row>
        <row r="103">
          <cell r="G103">
            <v>470</v>
          </cell>
          <cell r="H103">
            <v>0.39615064276580098</v>
          </cell>
        </row>
        <row r="104">
          <cell r="G104">
            <v>475</v>
          </cell>
          <cell r="H104">
            <v>0.38343984281966637</v>
          </cell>
        </row>
        <row r="105">
          <cell r="G105">
            <v>480</v>
          </cell>
          <cell r="H105">
            <v>0.40256714733374088</v>
          </cell>
        </row>
        <row r="106">
          <cell r="G106">
            <v>485</v>
          </cell>
          <cell r="H106">
            <v>0.40256714733374088</v>
          </cell>
        </row>
        <row r="107">
          <cell r="G107">
            <v>490</v>
          </cell>
          <cell r="H107">
            <v>0.38343984281966637</v>
          </cell>
        </row>
        <row r="108">
          <cell r="G108">
            <v>495</v>
          </cell>
          <cell r="H108">
            <v>0.40256714733374088</v>
          </cell>
        </row>
        <row r="109">
          <cell r="G109">
            <v>500</v>
          </cell>
          <cell r="H109">
            <v>0.40902508945992205</v>
          </cell>
        </row>
        <row r="110">
          <cell r="G110">
            <v>505</v>
          </cell>
          <cell r="H110">
            <v>0.39615064276580098</v>
          </cell>
        </row>
        <row r="111">
          <cell r="G111">
            <v>510</v>
          </cell>
          <cell r="H111">
            <v>0.40902508945992205</v>
          </cell>
        </row>
        <row r="112">
          <cell r="G112">
            <v>515</v>
          </cell>
          <cell r="H112">
            <v>0.40902508945992205</v>
          </cell>
        </row>
        <row r="113">
          <cell r="G113">
            <v>520</v>
          </cell>
          <cell r="H113">
            <v>0.40902508945992205</v>
          </cell>
        </row>
        <row r="114">
          <cell r="G114">
            <v>525</v>
          </cell>
          <cell r="H114">
            <v>0.41552500782959167</v>
          </cell>
        </row>
        <row r="115">
          <cell r="G115">
            <v>530</v>
          </cell>
          <cell r="H115">
            <v>0.42206745170106474</v>
          </cell>
        </row>
        <row r="116">
          <cell r="G116">
            <v>535</v>
          </cell>
          <cell r="H116">
            <v>0.40902508945992205</v>
          </cell>
        </row>
        <row r="117">
          <cell r="G117">
            <v>540</v>
          </cell>
          <cell r="H117">
            <v>0.41552500782959167</v>
          </cell>
        </row>
        <row r="118">
          <cell r="G118">
            <v>545</v>
          </cell>
          <cell r="H118">
            <v>0.43528216752836435</v>
          </cell>
        </row>
        <row r="119">
          <cell r="G119">
            <v>550</v>
          </cell>
          <cell r="H119">
            <v>0.41552500782959167</v>
          </cell>
        </row>
        <row r="120">
          <cell r="G120">
            <v>555</v>
          </cell>
          <cell r="H120">
            <v>0.428652981184242</v>
          </cell>
        </row>
        <row r="121">
          <cell r="G121">
            <v>560</v>
          </cell>
          <cell r="H121">
            <v>0.43528216752836435</v>
          </cell>
        </row>
        <row r="122">
          <cell r="G122">
            <v>565</v>
          </cell>
          <cell r="H122">
            <v>0.42206745170106474</v>
          </cell>
        </row>
        <row r="123">
          <cell r="G123">
            <v>570</v>
          </cell>
          <cell r="H123">
            <v>0.43528216752836435</v>
          </cell>
        </row>
        <row r="124">
          <cell r="G124">
            <v>575</v>
          </cell>
          <cell r="H124">
            <v>0.44867385328721648</v>
          </cell>
        </row>
        <row r="125">
          <cell r="G125">
            <v>580</v>
          </cell>
          <cell r="H125">
            <v>0.41552500782959167</v>
          </cell>
        </row>
        <row r="126">
          <cell r="G126">
            <v>585</v>
          </cell>
          <cell r="H126">
            <v>0.44195559341936513</v>
          </cell>
        </row>
        <row r="127">
          <cell r="G127">
            <v>590</v>
          </cell>
          <cell r="H127">
            <v>0.44195559341936513</v>
          </cell>
        </row>
        <row r="128">
          <cell r="G128">
            <v>595</v>
          </cell>
          <cell r="H128">
            <v>0.44867385328721648</v>
          </cell>
        </row>
        <row r="129">
          <cell r="G129">
            <v>600</v>
          </cell>
          <cell r="H129">
            <v>0.44867385328721648</v>
          </cell>
        </row>
        <row r="130">
          <cell r="G130">
            <v>605</v>
          </cell>
          <cell r="H130">
            <v>0.44867385328721648</v>
          </cell>
        </row>
        <row r="131">
          <cell r="G131">
            <v>610</v>
          </cell>
          <cell r="H131">
            <v>0.45543755362366517</v>
          </cell>
        </row>
        <row r="132">
          <cell r="G132">
            <v>615</v>
          </cell>
          <cell r="H132">
            <v>0.45543755362366517</v>
          </cell>
        </row>
        <row r="133">
          <cell r="G133">
            <v>620</v>
          </cell>
          <cell r="H133">
            <v>0.45543755362366517</v>
          </cell>
        </row>
        <row r="134">
          <cell r="G134">
            <v>625</v>
          </cell>
          <cell r="H134">
            <v>0.44867385328721648</v>
          </cell>
        </row>
        <row r="135">
          <cell r="G135">
            <v>630</v>
          </cell>
          <cell r="H135">
            <v>0.45543755362366517</v>
          </cell>
        </row>
        <row r="136">
          <cell r="G136">
            <v>635</v>
          </cell>
          <cell r="H136">
            <v>0.46224731331078839</v>
          </cell>
        </row>
        <row r="137">
          <cell r="G137">
            <v>640</v>
          </cell>
          <cell r="H137">
            <v>0.46910376396081493</v>
          </cell>
        </row>
        <row r="138">
          <cell r="G138">
            <v>645</v>
          </cell>
          <cell r="H138">
            <v>0.46224731331078839</v>
          </cell>
        </row>
        <row r="139">
          <cell r="G139">
            <v>650</v>
          </cell>
          <cell r="H139">
            <v>0.46910376396081493</v>
          </cell>
        </row>
        <row r="140">
          <cell r="G140">
            <v>655</v>
          </cell>
          <cell r="H140">
            <v>0.428652981184242</v>
          </cell>
        </row>
        <row r="141">
          <cell r="G141">
            <v>660</v>
          </cell>
          <cell r="H141">
            <v>0.46910376396081493</v>
          </cell>
        </row>
        <row r="142">
          <cell r="G142">
            <v>665</v>
          </cell>
          <cell r="H142">
            <v>0.47600755026767294</v>
          </cell>
        </row>
        <row r="143">
          <cell r="G143">
            <v>670</v>
          </cell>
          <cell r="H143">
            <v>0.47600755026767294</v>
          </cell>
        </row>
        <row r="144">
          <cell r="G144">
            <v>675</v>
          </cell>
          <cell r="H144">
            <v>0.47600755026767294</v>
          </cell>
        </row>
        <row r="145">
          <cell r="G145">
            <v>680</v>
          </cell>
          <cell r="H145">
            <v>0.47600755026767294</v>
          </cell>
        </row>
        <row r="146">
          <cell r="G146">
            <v>685</v>
          </cell>
          <cell r="H146">
            <v>0.48295933037076411</v>
          </cell>
        </row>
        <row r="147">
          <cell r="G147">
            <v>690</v>
          </cell>
          <cell r="H147">
            <v>0.47600755026767294</v>
          </cell>
        </row>
        <row r="148">
          <cell r="G148">
            <v>695</v>
          </cell>
          <cell r="H148">
            <v>0.48295933037076411</v>
          </cell>
        </row>
        <row r="149">
          <cell r="G149">
            <v>700</v>
          </cell>
          <cell r="H149">
            <v>0.48295933037076411</v>
          </cell>
        </row>
        <row r="150">
          <cell r="G150">
            <v>705</v>
          </cell>
          <cell r="H150">
            <v>0.48295933037076411</v>
          </cell>
        </row>
        <row r="151">
          <cell r="G151">
            <v>710</v>
          </cell>
          <cell r="H151">
            <v>0.48295933037076411</v>
          </cell>
        </row>
        <row r="152">
          <cell r="G152">
            <v>715</v>
          </cell>
          <cell r="H152">
            <v>0.49700957402289897</v>
          </cell>
        </row>
        <row r="153">
          <cell r="G153">
            <v>720</v>
          </cell>
          <cell r="H153">
            <v>0.48995977623146414</v>
          </cell>
        </row>
        <row r="154">
          <cell r="G154">
            <v>725</v>
          </cell>
          <cell r="H154">
            <v>0.48995977623146414</v>
          </cell>
        </row>
        <row r="155">
          <cell r="G155">
            <v>735</v>
          </cell>
          <cell r="H155">
            <v>0.47600755026767294</v>
          </cell>
        </row>
        <row r="156">
          <cell r="G156">
            <v>740</v>
          </cell>
          <cell r="H156">
            <v>0.49700957402289897</v>
          </cell>
        </row>
        <row r="157">
          <cell r="G157">
            <v>745</v>
          </cell>
          <cell r="H157">
            <v>0.50410942453355434</v>
          </cell>
        </row>
        <row r="158">
          <cell r="G158">
            <v>750</v>
          </cell>
          <cell r="H158">
            <v>0.49700957402289897</v>
          </cell>
        </row>
        <row r="159">
          <cell r="G159">
            <v>755</v>
          </cell>
          <cell r="H159">
            <v>0.49700957402289897</v>
          </cell>
        </row>
        <row r="160">
          <cell r="G160">
            <v>760</v>
          </cell>
          <cell r="H160">
            <v>0.5112600435853214</v>
          </cell>
        </row>
        <row r="161">
          <cell r="G161">
            <v>765</v>
          </cell>
          <cell r="H161">
            <v>0.48995977623146414</v>
          </cell>
        </row>
        <row r="162">
          <cell r="G162">
            <v>770</v>
          </cell>
          <cell r="H162">
            <v>0.50410942453355434</v>
          </cell>
        </row>
        <row r="163">
          <cell r="G163">
            <v>775</v>
          </cell>
          <cell r="H163">
            <v>0.50410942453355434</v>
          </cell>
        </row>
        <row r="164">
          <cell r="G164">
            <v>780</v>
          </cell>
          <cell r="H164">
            <v>0.49700957402289897</v>
          </cell>
        </row>
        <row r="165">
          <cell r="G165">
            <v>785</v>
          </cell>
          <cell r="H165">
            <v>0.50410942453355434</v>
          </cell>
        </row>
        <row r="166">
          <cell r="G166">
            <v>790</v>
          </cell>
          <cell r="H166">
            <v>0.51846216246659171</v>
          </cell>
        </row>
        <row r="167">
          <cell r="G167">
            <v>795</v>
          </cell>
          <cell r="H167">
            <v>0.49700957402289897</v>
          </cell>
        </row>
        <row r="168">
          <cell r="G168">
            <v>800</v>
          </cell>
          <cell r="H168">
            <v>0.5112600435853214</v>
          </cell>
        </row>
        <row r="169">
          <cell r="G169">
            <v>805</v>
          </cell>
          <cell r="H169">
            <v>0.51846216246659171</v>
          </cell>
        </row>
        <row r="170">
          <cell r="G170">
            <v>810</v>
          </cell>
          <cell r="H170">
            <v>0.50410942453355434</v>
          </cell>
        </row>
        <row r="171">
          <cell r="G171">
            <v>815</v>
          </cell>
          <cell r="H171">
            <v>0.51846216246659171</v>
          </cell>
        </row>
        <row r="172">
          <cell r="G172">
            <v>820</v>
          </cell>
          <cell r="H172">
            <v>0.52571652838106497</v>
          </cell>
        </row>
        <row r="173">
          <cell r="G173">
            <v>825</v>
          </cell>
          <cell r="H173">
            <v>0.5112600435853214</v>
          </cell>
        </row>
        <row r="174">
          <cell r="G174">
            <v>830</v>
          </cell>
          <cell r="H174">
            <v>0.51846216246659171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8"/>
  <sheetViews>
    <sheetView tabSelected="1" workbookViewId="0">
      <selection activeCell="L22" sqref="L22"/>
    </sheetView>
  </sheetViews>
  <sheetFormatPr baseColWidth="10" defaultRowHeight="15"/>
  <cols>
    <col min="1" max="1" width="7.42578125" customWidth="1"/>
    <col min="2" max="2" width="21.5703125" customWidth="1"/>
    <col min="4" max="4" width="7" customWidth="1"/>
    <col min="5" max="5" width="6.28515625" customWidth="1"/>
    <col min="6" max="6" width="7" customWidth="1"/>
    <col min="7" max="8" width="6.5703125" customWidth="1"/>
    <col min="9" max="9" width="5.7109375" customWidth="1"/>
    <col min="10" max="10" width="5.42578125" customWidth="1"/>
  </cols>
  <sheetData>
    <row r="1" spans="1:11">
      <c r="A1" s="35" t="s">
        <v>44</v>
      </c>
      <c r="B1" s="35" t="s">
        <v>37</v>
      </c>
      <c r="C1" s="35" t="s">
        <v>38</v>
      </c>
      <c r="D1" s="35" t="s">
        <v>0</v>
      </c>
      <c r="E1" s="35" t="s">
        <v>1</v>
      </c>
      <c r="F1" s="35" t="s">
        <v>2</v>
      </c>
      <c r="G1" s="35" t="s">
        <v>3</v>
      </c>
      <c r="H1" s="35" t="s">
        <v>4</v>
      </c>
      <c r="I1" s="35" t="s">
        <v>5</v>
      </c>
      <c r="J1" s="35" t="s">
        <v>6</v>
      </c>
      <c r="K1" t="s">
        <v>7</v>
      </c>
    </row>
    <row r="2" spans="1:11">
      <c r="A2" s="12">
        <v>5</v>
      </c>
      <c r="B2" s="12">
        <v>1.71</v>
      </c>
      <c r="C2" s="12">
        <v>25.1</v>
      </c>
      <c r="D2" s="12">
        <v>0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</v>
      </c>
      <c r="K2" t="s">
        <v>7</v>
      </c>
    </row>
    <row r="3" spans="1:11">
      <c r="A3" s="12">
        <v>10</v>
      </c>
      <c r="B3" s="12">
        <v>1.71</v>
      </c>
      <c r="C3" s="12">
        <v>25.1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t="s">
        <v>7</v>
      </c>
    </row>
    <row r="4" spans="1:11">
      <c r="A4" s="12">
        <v>15</v>
      </c>
      <c r="B4" s="12">
        <v>1.71</v>
      </c>
      <c r="C4" s="12">
        <v>25.1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t="s">
        <v>7</v>
      </c>
    </row>
    <row r="5" spans="1:11">
      <c r="A5" s="12">
        <v>20</v>
      </c>
      <c r="B5" s="12">
        <v>1.71</v>
      </c>
      <c r="C5" s="12">
        <v>25.1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t="s">
        <v>7</v>
      </c>
    </row>
    <row r="6" spans="1:11">
      <c r="A6" s="12">
        <v>25</v>
      </c>
      <c r="B6" s="12">
        <v>1.71</v>
      </c>
      <c r="C6" s="12">
        <v>25.1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t="s">
        <v>7</v>
      </c>
    </row>
    <row r="7" spans="1:11">
      <c r="A7" s="12">
        <v>30</v>
      </c>
      <c r="B7" s="12">
        <v>1.71</v>
      </c>
      <c r="C7" s="12">
        <v>25.1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t="s">
        <v>7</v>
      </c>
    </row>
    <row r="8" spans="1:11">
      <c r="A8" s="12">
        <v>35</v>
      </c>
      <c r="B8" s="12">
        <v>1.71</v>
      </c>
      <c r="C8" s="12">
        <v>25.1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t="s">
        <v>7</v>
      </c>
    </row>
    <row r="9" spans="1:11">
      <c r="A9" s="12">
        <v>40</v>
      </c>
      <c r="B9" s="12">
        <v>1.71</v>
      </c>
      <c r="C9" s="12">
        <v>25.1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t="s">
        <v>7</v>
      </c>
    </row>
    <row r="10" spans="1:11">
      <c r="A10" s="12">
        <v>45</v>
      </c>
      <c r="B10" s="12">
        <v>1.71</v>
      </c>
      <c r="C10" s="12">
        <v>25.1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t="s">
        <v>7</v>
      </c>
    </row>
    <row r="11" spans="1:11">
      <c r="A11" s="12">
        <v>50</v>
      </c>
      <c r="B11" s="12">
        <v>1.71</v>
      </c>
      <c r="C11" s="12">
        <v>25.1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t="s">
        <v>7</v>
      </c>
    </row>
    <row r="12" spans="1:11">
      <c r="A12" s="12">
        <v>55</v>
      </c>
      <c r="B12" s="12">
        <v>1.71</v>
      </c>
      <c r="C12" s="12">
        <v>25.1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t="s">
        <v>7</v>
      </c>
    </row>
    <row r="13" spans="1:11">
      <c r="A13" s="12">
        <v>60</v>
      </c>
      <c r="B13" s="12">
        <v>1.71</v>
      </c>
      <c r="C13" s="12">
        <v>25.1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t="s">
        <v>7</v>
      </c>
    </row>
    <row r="14" spans="1:11">
      <c r="A14" s="12">
        <v>65</v>
      </c>
      <c r="B14" s="12">
        <v>1.71</v>
      </c>
      <c r="C14" s="12">
        <v>25.1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t="s">
        <v>7</v>
      </c>
    </row>
    <row r="15" spans="1:11">
      <c r="A15" s="12">
        <v>70</v>
      </c>
      <c r="B15" s="12">
        <v>1.71</v>
      </c>
      <c r="C15" s="12">
        <v>25.1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t="s">
        <v>7</v>
      </c>
    </row>
    <row r="16" spans="1:11">
      <c r="A16" s="12">
        <v>75</v>
      </c>
      <c r="B16" s="12">
        <v>1.71</v>
      </c>
      <c r="C16" s="12">
        <v>25.1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t="s">
        <v>7</v>
      </c>
    </row>
    <row r="17" spans="1:11">
      <c r="A17" s="12">
        <v>80</v>
      </c>
      <c r="B17" s="12">
        <v>1.71</v>
      </c>
      <c r="C17" s="12">
        <v>25.1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t="s">
        <v>7</v>
      </c>
    </row>
    <row r="18" spans="1:11">
      <c r="A18" s="12">
        <v>85</v>
      </c>
      <c r="B18" s="12">
        <v>1.71</v>
      </c>
      <c r="C18" s="12">
        <v>25.1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t="s">
        <v>7</v>
      </c>
    </row>
    <row r="19" spans="1:11">
      <c r="A19" s="12">
        <v>90</v>
      </c>
      <c r="B19" s="12">
        <v>1.71</v>
      </c>
      <c r="C19" s="12">
        <v>25.1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t="s">
        <v>7</v>
      </c>
    </row>
    <row r="20" spans="1:11">
      <c r="A20" s="12">
        <v>95</v>
      </c>
      <c r="B20" s="12">
        <v>1.72</v>
      </c>
      <c r="C20" s="12">
        <v>25.1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t="s">
        <v>7</v>
      </c>
    </row>
    <row r="21" spans="1:11">
      <c r="A21" s="12">
        <v>100</v>
      </c>
      <c r="B21" s="12">
        <v>1.77</v>
      </c>
      <c r="C21" s="12">
        <v>25.1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t="s">
        <v>7</v>
      </c>
    </row>
    <row r="22" spans="1:11">
      <c r="A22" s="12">
        <v>105</v>
      </c>
      <c r="B22" s="12">
        <v>4.54</v>
      </c>
      <c r="C22" s="12">
        <v>25.3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t="s">
        <v>7</v>
      </c>
    </row>
    <row r="23" spans="1:11">
      <c r="A23" s="12">
        <v>110</v>
      </c>
      <c r="B23" s="12">
        <v>5.98</v>
      </c>
      <c r="C23" s="12">
        <v>25.4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t="s">
        <v>7</v>
      </c>
    </row>
    <row r="24" spans="1:11">
      <c r="A24" s="12">
        <v>115</v>
      </c>
      <c r="B24" s="12">
        <v>6.1</v>
      </c>
      <c r="C24" s="12">
        <v>25.4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t="s">
        <v>7</v>
      </c>
    </row>
    <row r="25" spans="1:11">
      <c r="A25" s="12">
        <v>120</v>
      </c>
      <c r="B25" s="12">
        <v>6.15</v>
      </c>
      <c r="C25" s="12">
        <v>25.4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t="s">
        <v>7</v>
      </c>
    </row>
    <row r="26" spans="1:11">
      <c r="A26" s="12">
        <v>125</v>
      </c>
      <c r="B26" s="12">
        <v>6.16</v>
      </c>
      <c r="C26" s="12">
        <v>25.5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t="s">
        <v>7</v>
      </c>
    </row>
    <row r="27" spans="1:11">
      <c r="A27" s="12">
        <v>130</v>
      </c>
      <c r="B27" s="12">
        <v>6.19</v>
      </c>
      <c r="C27" s="12">
        <v>25.5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t="s">
        <v>7</v>
      </c>
    </row>
    <row r="28" spans="1:11">
      <c r="A28" s="12">
        <v>135</v>
      </c>
      <c r="B28" s="12">
        <v>6.2</v>
      </c>
      <c r="C28" s="12">
        <v>25.5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t="s">
        <v>7</v>
      </c>
    </row>
    <row r="29" spans="1:11">
      <c r="A29" s="12">
        <v>140</v>
      </c>
      <c r="B29" s="12">
        <v>6.23</v>
      </c>
      <c r="C29" s="12">
        <v>25.6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t="s">
        <v>7</v>
      </c>
    </row>
    <row r="30" spans="1:11">
      <c r="A30" s="12">
        <v>145</v>
      </c>
      <c r="B30" s="12">
        <v>6.23</v>
      </c>
      <c r="C30" s="12">
        <v>25.6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t="s">
        <v>7</v>
      </c>
    </row>
    <row r="31" spans="1:11">
      <c r="A31" s="12">
        <v>150</v>
      </c>
      <c r="B31" s="12">
        <v>6.26</v>
      </c>
      <c r="C31" s="12">
        <v>25.6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t="s">
        <v>7</v>
      </c>
    </row>
    <row r="32" spans="1:11">
      <c r="A32" s="12">
        <v>155</v>
      </c>
      <c r="B32" s="12">
        <v>6.28</v>
      </c>
      <c r="C32" s="12">
        <v>25.6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t="s">
        <v>7</v>
      </c>
    </row>
    <row r="33" spans="1:11">
      <c r="A33" s="12">
        <v>160</v>
      </c>
      <c r="B33" s="12">
        <v>6.32</v>
      </c>
      <c r="C33" s="12">
        <v>25.6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t="s">
        <v>7</v>
      </c>
    </row>
    <row r="34" spans="1:11">
      <c r="A34" s="12">
        <v>165</v>
      </c>
      <c r="B34" s="12">
        <v>6.3</v>
      </c>
      <c r="C34" s="12">
        <v>25.6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t="s">
        <v>7</v>
      </c>
    </row>
    <row r="35" spans="1:11">
      <c r="A35" s="12">
        <v>170</v>
      </c>
      <c r="B35" s="12">
        <v>6.32</v>
      </c>
      <c r="C35" s="12">
        <v>25.6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t="s">
        <v>7</v>
      </c>
    </row>
    <row r="36" spans="1:11">
      <c r="A36" s="12">
        <v>175</v>
      </c>
      <c r="B36" s="12">
        <v>6.3</v>
      </c>
      <c r="C36" s="12">
        <v>25.6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t="s">
        <v>7</v>
      </c>
    </row>
    <row r="37" spans="1:11">
      <c r="A37" s="12">
        <v>180</v>
      </c>
      <c r="B37" s="12">
        <v>6.35</v>
      </c>
      <c r="C37" s="12">
        <v>25.6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t="s">
        <v>7</v>
      </c>
    </row>
    <row r="38" spans="1:11">
      <c r="A38" s="12">
        <v>185</v>
      </c>
      <c r="B38" s="12">
        <v>6.35</v>
      </c>
      <c r="C38" s="12">
        <v>25.6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t="s">
        <v>7</v>
      </c>
    </row>
    <row r="39" spans="1:11">
      <c r="A39" s="12">
        <v>190</v>
      </c>
      <c r="B39" s="12">
        <v>6.36</v>
      </c>
      <c r="C39" s="12">
        <v>25.6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t="s">
        <v>7</v>
      </c>
    </row>
    <row r="40" spans="1:11">
      <c r="A40" s="12">
        <v>195</v>
      </c>
      <c r="B40" s="12">
        <v>6.37</v>
      </c>
      <c r="C40" s="12">
        <v>25.6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t="s">
        <v>7</v>
      </c>
    </row>
    <row r="41" spans="1:11">
      <c r="A41" s="12">
        <v>200</v>
      </c>
      <c r="B41" s="12">
        <v>6.38</v>
      </c>
      <c r="C41" s="12">
        <v>25.6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t="s">
        <v>7</v>
      </c>
    </row>
    <row r="42" spans="1:11">
      <c r="A42" s="12">
        <v>205</v>
      </c>
      <c r="B42" s="12">
        <v>6.61</v>
      </c>
      <c r="C42" s="12">
        <v>25.6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t="s">
        <v>7</v>
      </c>
    </row>
    <row r="43" spans="1:11">
      <c r="A43" s="12">
        <v>210</v>
      </c>
      <c r="B43" s="12">
        <v>6.41</v>
      </c>
      <c r="C43" s="12">
        <v>25.6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t="s">
        <v>7</v>
      </c>
    </row>
    <row r="44" spans="1:11">
      <c r="A44" s="12">
        <v>215</v>
      </c>
      <c r="B44" s="12">
        <v>6.43</v>
      </c>
      <c r="C44" s="12">
        <v>25.6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t="s">
        <v>7</v>
      </c>
    </row>
    <row r="45" spans="1:11">
      <c r="A45" s="12">
        <v>220</v>
      </c>
      <c r="B45" s="12">
        <v>6.41</v>
      </c>
      <c r="C45" s="12">
        <v>25.6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t="s">
        <v>7</v>
      </c>
    </row>
    <row r="46" spans="1:11">
      <c r="A46" s="12">
        <v>225</v>
      </c>
      <c r="B46" s="12">
        <v>6.44</v>
      </c>
      <c r="C46" s="12">
        <v>25.6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t="s">
        <v>7</v>
      </c>
    </row>
    <row r="47" spans="1:11">
      <c r="A47" s="12">
        <v>230</v>
      </c>
      <c r="B47" s="12">
        <v>6.45</v>
      </c>
      <c r="C47" s="12">
        <v>25.6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t="s">
        <v>7</v>
      </c>
    </row>
    <row r="48" spans="1:11">
      <c r="A48" s="12">
        <v>235</v>
      </c>
      <c r="B48" s="12">
        <v>6.7</v>
      </c>
      <c r="C48" s="12">
        <v>25.6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t="s">
        <v>7</v>
      </c>
    </row>
    <row r="49" spans="1:11">
      <c r="A49" s="12">
        <v>240</v>
      </c>
      <c r="B49" s="12">
        <v>6.47</v>
      </c>
      <c r="C49" s="12">
        <v>25.6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t="s">
        <v>7</v>
      </c>
    </row>
    <row r="50" spans="1:11">
      <c r="A50" s="12">
        <v>245</v>
      </c>
      <c r="B50" s="12">
        <v>6.48</v>
      </c>
      <c r="C50" s="12">
        <v>25.6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t="s">
        <v>7</v>
      </c>
    </row>
    <row r="51" spans="1:11">
      <c r="A51" s="12">
        <v>250</v>
      </c>
      <c r="B51" s="12">
        <v>6.48</v>
      </c>
      <c r="C51" s="12">
        <v>25.6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t="s">
        <v>7</v>
      </c>
    </row>
    <row r="52" spans="1:11">
      <c r="A52" s="12">
        <v>255</v>
      </c>
      <c r="B52" s="12">
        <v>6.49</v>
      </c>
      <c r="C52" s="12">
        <v>25.6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t="s">
        <v>7</v>
      </c>
    </row>
    <row r="53" spans="1:11">
      <c r="A53" s="12">
        <v>260</v>
      </c>
      <c r="B53" s="12">
        <v>6.51</v>
      </c>
      <c r="C53" s="12">
        <v>25.6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t="s">
        <v>7</v>
      </c>
    </row>
    <row r="54" spans="1:11">
      <c r="A54" s="12">
        <v>265</v>
      </c>
      <c r="B54" s="12">
        <v>6.62</v>
      </c>
      <c r="C54" s="12">
        <v>25.7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t="s">
        <v>7</v>
      </c>
    </row>
    <row r="55" spans="1:11">
      <c r="A55" s="12">
        <v>270</v>
      </c>
      <c r="B55" s="12">
        <v>6.52</v>
      </c>
      <c r="C55" s="12">
        <v>25.6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t="s">
        <v>7</v>
      </c>
    </row>
    <row r="56" spans="1:11">
      <c r="A56" s="12">
        <v>275</v>
      </c>
      <c r="B56" s="12">
        <v>6.54</v>
      </c>
      <c r="C56" s="12">
        <v>25.7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t="s">
        <v>7</v>
      </c>
    </row>
    <row r="57" spans="1:11">
      <c r="A57" s="12">
        <v>280</v>
      </c>
      <c r="B57" s="12">
        <v>6.56</v>
      </c>
      <c r="C57" s="12">
        <v>25.7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t="s">
        <v>7</v>
      </c>
    </row>
    <row r="58" spans="1:11">
      <c r="A58" s="12">
        <v>285</v>
      </c>
      <c r="B58" s="12">
        <v>6.54</v>
      </c>
      <c r="C58" s="12">
        <v>25.7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t="s">
        <v>7</v>
      </c>
    </row>
    <row r="59" spans="1:11">
      <c r="A59" s="12">
        <v>290</v>
      </c>
      <c r="B59" s="12">
        <v>6.56</v>
      </c>
      <c r="C59" s="12">
        <v>25.7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t="s">
        <v>7</v>
      </c>
    </row>
    <row r="60" spans="1:11">
      <c r="A60" s="12">
        <v>295</v>
      </c>
      <c r="B60" s="12">
        <v>6.55</v>
      </c>
      <c r="C60" s="12">
        <v>25.7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t="s">
        <v>7</v>
      </c>
    </row>
    <row r="61" spans="1:11">
      <c r="A61" s="12">
        <v>300</v>
      </c>
      <c r="B61" s="12">
        <v>6.57</v>
      </c>
      <c r="C61" s="12">
        <v>25.7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t="s">
        <v>7</v>
      </c>
    </row>
    <row r="62" spans="1:11">
      <c r="A62" s="12">
        <v>305</v>
      </c>
      <c r="B62" s="12">
        <v>6.59</v>
      </c>
      <c r="C62" s="12">
        <v>25.7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t="s">
        <v>7</v>
      </c>
    </row>
    <row r="63" spans="1:11">
      <c r="A63" s="12">
        <v>310</v>
      </c>
      <c r="B63" s="12">
        <v>6.72</v>
      </c>
      <c r="C63" s="12">
        <v>25.7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t="s">
        <v>7</v>
      </c>
    </row>
    <row r="64" spans="1:11">
      <c r="A64" s="12">
        <v>315</v>
      </c>
      <c r="B64" s="12">
        <v>6.6</v>
      </c>
      <c r="C64" s="12">
        <v>25.7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t="s">
        <v>7</v>
      </c>
    </row>
    <row r="65" spans="1:11">
      <c r="A65" s="12">
        <v>320</v>
      </c>
      <c r="B65" s="12">
        <v>6.62</v>
      </c>
      <c r="C65" s="12">
        <v>25.7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t="s">
        <v>7</v>
      </c>
    </row>
    <row r="66" spans="1:11">
      <c r="A66" s="12">
        <v>325</v>
      </c>
      <c r="B66" s="12">
        <v>6.62</v>
      </c>
      <c r="C66" s="12">
        <v>25.7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t="s">
        <v>7</v>
      </c>
    </row>
    <row r="67" spans="1:11">
      <c r="A67" s="12">
        <v>330</v>
      </c>
      <c r="B67" s="12">
        <v>6.62</v>
      </c>
      <c r="C67" s="12">
        <v>25.7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t="s">
        <v>7</v>
      </c>
    </row>
    <row r="68" spans="1:11">
      <c r="A68" s="12">
        <v>335</v>
      </c>
      <c r="B68" s="12">
        <v>6.64</v>
      </c>
      <c r="C68" s="12">
        <v>25.7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t="s">
        <v>7</v>
      </c>
    </row>
    <row r="69" spans="1:11">
      <c r="A69" s="12">
        <v>340</v>
      </c>
      <c r="B69" s="12">
        <v>6.64</v>
      </c>
      <c r="C69" s="12">
        <v>25.7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t="s">
        <v>7</v>
      </c>
    </row>
    <row r="70" spans="1:11">
      <c r="A70" s="12">
        <v>345</v>
      </c>
      <c r="B70" s="12">
        <v>6.64</v>
      </c>
      <c r="C70" s="12">
        <v>25.7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t="s">
        <v>7</v>
      </c>
    </row>
    <row r="71" spans="1:11">
      <c r="A71" s="12">
        <v>350</v>
      </c>
      <c r="B71" s="12">
        <v>6.66</v>
      </c>
      <c r="C71" s="12">
        <v>25.7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t="s">
        <v>7</v>
      </c>
    </row>
    <row r="72" spans="1:11">
      <c r="A72" s="12">
        <v>355</v>
      </c>
      <c r="B72" s="12">
        <v>6.67</v>
      </c>
      <c r="C72" s="12">
        <v>25.7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t="s">
        <v>7</v>
      </c>
    </row>
    <row r="73" spans="1:11">
      <c r="A73" s="12">
        <v>360</v>
      </c>
      <c r="B73" s="12">
        <v>6.67</v>
      </c>
      <c r="C73" s="12">
        <v>25.7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t="s">
        <v>7</v>
      </c>
    </row>
    <row r="74" spans="1:11">
      <c r="A74" s="12">
        <v>365</v>
      </c>
      <c r="B74" s="12">
        <v>6.67</v>
      </c>
      <c r="C74" s="12">
        <v>25.7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t="s">
        <v>7</v>
      </c>
    </row>
    <row r="75" spans="1:11">
      <c r="A75" s="12">
        <v>370</v>
      </c>
      <c r="B75" s="12">
        <v>6.68</v>
      </c>
      <c r="C75" s="12">
        <v>25.7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t="s">
        <v>7</v>
      </c>
    </row>
    <row r="76" spans="1:11">
      <c r="A76" s="12">
        <v>375</v>
      </c>
      <c r="B76" s="12">
        <v>6.69</v>
      </c>
      <c r="C76" s="12">
        <v>25.7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t="s">
        <v>7</v>
      </c>
    </row>
    <row r="77" spans="1:11">
      <c r="A77" s="12">
        <v>380</v>
      </c>
      <c r="B77" s="12">
        <v>6.7</v>
      </c>
      <c r="C77" s="12">
        <v>25.7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t="s">
        <v>7</v>
      </c>
    </row>
    <row r="78" spans="1:11">
      <c r="A78" s="12">
        <v>385</v>
      </c>
      <c r="B78" s="12">
        <v>6.71</v>
      </c>
      <c r="C78" s="12">
        <v>25.7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t="s">
        <v>7</v>
      </c>
    </row>
    <row r="79" spans="1:11">
      <c r="A79" s="12">
        <v>390</v>
      </c>
      <c r="B79" s="12">
        <v>6.71</v>
      </c>
      <c r="C79" s="12">
        <v>25.7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t="s">
        <v>7</v>
      </c>
    </row>
    <row r="80" spans="1:11">
      <c r="A80" s="12">
        <v>395</v>
      </c>
      <c r="B80" s="12">
        <v>6.72</v>
      </c>
      <c r="C80" s="12">
        <v>25.7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t="s">
        <v>7</v>
      </c>
    </row>
    <row r="81" spans="1:11">
      <c r="A81" s="12">
        <v>400</v>
      </c>
      <c r="B81" s="12">
        <v>6.73</v>
      </c>
      <c r="C81" s="12">
        <v>25.7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t="s">
        <v>7</v>
      </c>
    </row>
    <row r="82" spans="1:11">
      <c r="A82" s="12">
        <v>405</v>
      </c>
      <c r="B82" s="12">
        <v>6.73</v>
      </c>
      <c r="C82" s="12">
        <v>25.7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t="s">
        <v>7</v>
      </c>
    </row>
    <row r="83" spans="1:11">
      <c r="A83" s="12">
        <v>410</v>
      </c>
      <c r="B83" s="12">
        <v>6.74</v>
      </c>
      <c r="C83" s="12">
        <v>25.8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t="s">
        <v>7</v>
      </c>
    </row>
    <row r="84" spans="1:11">
      <c r="A84" s="12">
        <v>415</v>
      </c>
      <c r="B84" s="12">
        <v>6.74</v>
      </c>
      <c r="C84" s="12">
        <v>25.8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t="s">
        <v>7</v>
      </c>
    </row>
    <row r="85" spans="1:11">
      <c r="A85" s="12">
        <v>420</v>
      </c>
      <c r="B85" s="12">
        <v>6.74</v>
      </c>
      <c r="C85" s="12">
        <v>25.8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t="s">
        <v>7</v>
      </c>
    </row>
    <row r="86" spans="1:11">
      <c r="A86" s="12">
        <v>425</v>
      </c>
      <c r="B86" s="12">
        <v>6.75</v>
      </c>
      <c r="C86" s="12">
        <v>25.8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t="s">
        <v>7</v>
      </c>
    </row>
    <row r="87" spans="1:11">
      <c r="A87" s="12">
        <v>430</v>
      </c>
      <c r="B87" s="12">
        <v>6.76</v>
      </c>
      <c r="C87" s="12">
        <v>25.8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t="s">
        <v>7</v>
      </c>
    </row>
    <row r="88" spans="1:11">
      <c r="A88" s="12">
        <v>435</v>
      </c>
      <c r="B88" s="12">
        <v>6.76</v>
      </c>
      <c r="C88" s="12">
        <v>25.8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t="s">
        <v>7</v>
      </c>
    </row>
    <row r="89" spans="1:11">
      <c r="A89" s="12">
        <v>440</v>
      </c>
      <c r="B89" s="12">
        <v>6.77</v>
      </c>
      <c r="C89" s="12">
        <v>25.8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t="s">
        <v>7</v>
      </c>
    </row>
    <row r="90" spans="1:11">
      <c r="A90" s="12">
        <v>445</v>
      </c>
      <c r="B90" s="12">
        <v>6.78</v>
      </c>
      <c r="C90" s="12">
        <v>25.8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t="s">
        <v>7</v>
      </c>
    </row>
    <row r="91" spans="1:11">
      <c r="A91" s="12">
        <v>450</v>
      </c>
      <c r="B91" s="12">
        <v>6.78</v>
      </c>
      <c r="C91" s="12">
        <v>25.8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t="s">
        <v>7</v>
      </c>
    </row>
    <row r="92" spans="1:11">
      <c r="A92" s="12">
        <v>455</v>
      </c>
      <c r="B92" s="12">
        <v>6.79</v>
      </c>
      <c r="C92" s="12">
        <v>25.8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t="s">
        <v>7</v>
      </c>
    </row>
    <row r="93" spans="1:11">
      <c r="A93" s="12">
        <v>460</v>
      </c>
      <c r="B93" s="12">
        <v>6.8</v>
      </c>
      <c r="C93" s="12">
        <v>25.8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t="s">
        <v>7</v>
      </c>
    </row>
    <row r="94" spans="1:11">
      <c r="A94" s="12">
        <v>465</v>
      </c>
      <c r="B94" s="12">
        <v>6.78</v>
      </c>
      <c r="C94" s="12">
        <v>25.8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t="s">
        <v>7</v>
      </c>
    </row>
    <row r="95" spans="1:11">
      <c r="A95" s="12">
        <v>470</v>
      </c>
      <c r="B95" s="12">
        <v>6.8</v>
      </c>
      <c r="C95" s="12">
        <v>25.8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t="s">
        <v>7</v>
      </c>
    </row>
    <row r="96" spans="1:11">
      <c r="A96" s="12">
        <v>475</v>
      </c>
      <c r="B96" s="12">
        <v>6.82</v>
      </c>
      <c r="C96" s="12">
        <v>25.8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t="s">
        <v>7</v>
      </c>
    </row>
    <row r="97" spans="1:11">
      <c r="A97" s="12">
        <v>480</v>
      </c>
      <c r="B97" s="12">
        <v>6.81</v>
      </c>
      <c r="C97" s="12">
        <v>25.8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t="s">
        <v>7</v>
      </c>
    </row>
    <row r="98" spans="1:11">
      <c r="A98" s="12">
        <v>485</v>
      </c>
      <c r="B98" s="12">
        <v>6.82</v>
      </c>
      <c r="C98" s="12">
        <v>25.8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t="s">
        <v>7</v>
      </c>
    </row>
    <row r="99" spans="1:11">
      <c r="A99" s="12">
        <v>490</v>
      </c>
      <c r="B99" s="12">
        <v>6.82</v>
      </c>
      <c r="C99" s="12">
        <v>25.8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t="s">
        <v>7</v>
      </c>
    </row>
    <row r="100" spans="1:11">
      <c r="A100" s="12">
        <v>495</v>
      </c>
      <c r="B100" s="12">
        <v>6.79</v>
      </c>
      <c r="C100" s="12">
        <v>25.8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t="s">
        <v>7</v>
      </c>
    </row>
    <row r="101" spans="1:11">
      <c r="A101" s="12">
        <v>500</v>
      </c>
      <c r="B101" s="12">
        <v>6.83</v>
      </c>
      <c r="C101" s="12">
        <v>25.8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t="s">
        <v>7</v>
      </c>
    </row>
    <row r="102" spans="1:11">
      <c r="A102" s="12">
        <v>505</v>
      </c>
      <c r="B102" s="12">
        <v>6.85</v>
      </c>
      <c r="C102" s="12">
        <v>25.8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t="s">
        <v>7</v>
      </c>
    </row>
    <row r="103" spans="1:11">
      <c r="A103" s="12">
        <v>510</v>
      </c>
      <c r="B103" s="12">
        <v>6.83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t="s">
        <v>7</v>
      </c>
    </row>
    <row r="104" spans="1:11">
      <c r="A104" s="12">
        <v>515</v>
      </c>
      <c r="B104" s="12">
        <v>6.85</v>
      </c>
      <c r="C104" s="12">
        <v>25.8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t="s">
        <v>7</v>
      </c>
    </row>
    <row r="105" spans="1:11">
      <c r="A105" s="12">
        <v>520</v>
      </c>
      <c r="B105" s="12">
        <v>6.86</v>
      </c>
      <c r="C105" s="12">
        <v>25.8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t="s">
        <v>7</v>
      </c>
    </row>
    <row r="106" spans="1:11">
      <c r="A106" s="12">
        <v>525</v>
      </c>
      <c r="B106" s="12">
        <v>6.83</v>
      </c>
      <c r="C106" s="12">
        <v>25.8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t="s">
        <v>7</v>
      </c>
    </row>
    <row r="107" spans="1:11">
      <c r="A107" s="12">
        <v>530</v>
      </c>
      <c r="B107" s="12">
        <v>6.86</v>
      </c>
      <c r="C107" s="12">
        <v>25.8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t="s">
        <v>7</v>
      </c>
    </row>
    <row r="108" spans="1:11">
      <c r="A108" s="12">
        <v>535</v>
      </c>
      <c r="B108" s="12">
        <v>6.87</v>
      </c>
      <c r="C108" s="12">
        <v>25.8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t="s">
        <v>7</v>
      </c>
    </row>
    <row r="109" spans="1:11">
      <c r="A109" s="12">
        <v>540</v>
      </c>
      <c r="B109" s="12">
        <v>6.85</v>
      </c>
      <c r="C109" s="12">
        <v>25.8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t="s">
        <v>7</v>
      </c>
    </row>
    <row r="110" spans="1:11">
      <c r="A110" s="12">
        <v>545</v>
      </c>
      <c r="B110" s="12">
        <v>6.88</v>
      </c>
      <c r="C110" s="12">
        <v>25.8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t="s">
        <v>7</v>
      </c>
    </row>
    <row r="111" spans="1:11">
      <c r="A111" s="12">
        <v>550</v>
      </c>
      <c r="B111" s="12">
        <v>6.89</v>
      </c>
      <c r="C111" s="12">
        <v>25.9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t="s">
        <v>7</v>
      </c>
    </row>
    <row r="112" spans="1:11">
      <c r="A112" s="12">
        <v>555</v>
      </c>
      <c r="B112" s="12">
        <v>6.85</v>
      </c>
      <c r="C112" s="12">
        <v>25.9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t="s">
        <v>7</v>
      </c>
    </row>
    <row r="113" spans="1:11">
      <c r="A113" s="12">
        <v>560</v>
      </c>
      <c r="B113" s="12">
        <v>6.89</v>
      </c>
      <c r="C113" s="12">
        <v>25.8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t="s">
        <v>7</v>
      </c>
    </row>
    <row r="114" spans="1:11">
      <c r="A114" s="12">
        <v>565</v>
      </c>
      <c r="B114" s="12">
        <v>6.89</v>
      </c>
      <c r="C114" s="12">
        <v>25.9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t="s">
        <v>7</v>
      </c>
    </row>
    <row r="115" spans="1:11">
      <c r="A115" s="12">
        <v>570</v>
      </c>
      <c r="B115" s="12">
        <v>6.88</v>
      </c>
      <c r="C115" s="12">
        <v>25.9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t="s">
        <v>7</v>
      </c>
    </row>
    <row r="116" spans="1:11">
      <c r="A116" s="12">
        <v>575</v>
      </c>
      <c r="B116" s="12">
        <v>6.9</v>
      </c>
      <c r="C116" s="12">
        <v>25.9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t="s">
        <v>7</v>
      </c>
    </row>
    <row r="117" spans="1:11">
      <c r="A117" s="12">
        <v>580</v>
      </c>
      <c r="B117" s="12">
        <v>6.92</v>
      </c>
      <c r="C117" s="12">
        <v>25.9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t="s">
        <v>7</v>
      </c>
    </row>
    <row r="118" spans="1:11">
      <c r="A118" s="12">
        <v>585</v>
      </c>
      <c r="B118" s="12">
        <v>6.89</v>
      </c>
      <c r="C118" s="12">
        <v>25.9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t="s">
        <v>7</v>
      </c>
    </row>
    <row r="119" spans="1:11">
      <c r="A119" s="12">
        <v>590</v>
      </c>
      <c r="B119" s="12">
        <v>6.91</v>
      </c>
      <c r="C119" s="12">
        <v>25.9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t="s">
        <v>7</v>
      </c>
    </row>
    <row r="120" spans="1:11">
      <c r="A120" s="12">
        <v>595</v>
      </c>
      <c r="B120" s="12">
        <v>6.92</v>
      </c>
      <c r="C120" s="12">
        <v>25.9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t="s">
        <v>7</v>
      </c>
    </row>
    <row r="121" spans="1:11">
      <c r="A121" s="12">
        <v>600</v>
      </c>
      <c r="B121" s="12">
        <v>6.9</v>
      </c>
      <c r="C121" s="12">
        <v>25.9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t="s">
        <v>7</v>
      </c>
    </row>
    <row r="122" spans="1:11">
      <c r="A122" s="12">
        <v>605</v>
      </c>
      <c r="B122" s="12">
        <v>6.93</v>
      </c>
      <c r="C122" s="12">
        <v>25.9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t="s">
        <v>7</v>
      </c>
    </row>
    <row r="123" spans="1:11">
      <c r="A123" s="12">
        <v>610</v>
      </c>
      <c r="B123" s="12">
        <v>6.93</v>
      </c>
      <c r="C123" s="12">
        <v>25.9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t="s">
        <v>7</v>
      </c>
    </row>
    <row r="124" spans="1:11">
      <c r="A124" s="12">
        <v>615</v>
      </c>
      <c r="B124" s="12">
        <v>6.9</v>
      </c>
      <c r="C124" s="12">
        <v>25.9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t="s">
        <v>7</v>
      </c>
    </row>
    <row r="125" spans="1:11">
      <c r="A125" s="12">
        <v>620</v>
      </c>
      <c r="B125" s="12">
        <v>6.93</v>
      </c>
      <c r="C125" s="12">
        <v>25.9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t="s">
        <v>7</v>
      </c>
    </row>
    <row r="126" spans="1:11">
      <c r="A126" s="12">
        <v>625</v>
      </c>
      <c r="B126" s="12">
        <v>6.94</v>
      </c>
      <c r="C126" s="12">
        <v>25.9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t="s">
        <v>7</v>
      </c>
    </row>
    <row r="127" spans="1:11">
      <c r="A127" s="12">
        <v>630</v>
      </c>
      <c r="B127" s="12">
        <v>6.92</v>
      </c>
      <c r="C127" s="12">
        <v>25.9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t="s">
        <v>7</v>
      </c>
    </row>
    <row r="128" spans="1:11">
      <c r="A128" s="12">
        <v>635</v>
      </c>
      <c r="B128" s="12">
        <v>6.94</v>
      </c>
      <c r="C128" s="12">
        <v>25.9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t="s">
        <v>7</v>
      </c>
    </row>
    <row r="129" spans="1:11">
      <c r="A129" s="12">
        <v>640</v>
      </c>
      <c r="B129" s="12">
        <v>6.94</v>
      </c>
      <c r="C129" s="12">
        <v>25.9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t="s">
        <v>7</v>
      </c>
    </row>
    <row r="130" spans="1:11">
      <c r="A130" s="12">
        <v>645</v>
      </c>
      <c r="B130" s="12">
        <v>6.94</v>
      </c>
      <c r="C130" s="12">
        <v>25.9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t="s">
        <v>7</v>
      </c>
    </row>
    <row r="131" spans="1:11">
      <c r="A131" s="12">
        <v>650</v>
      </c>
      <c r="B131" s="12">
        <v>6.95</v>
      </c>
      <c r="C131" s="12">
        <v>25.9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t="s">
        <v>7</v>
      </c>
    </row>
    <row r="132" spans="1:11">
      <c r="A132" s="12">
        <v>655</v>
      </c>
      <c r="B132" s="12">
        <v>6.96</v>
      </c>
      <c r="C132" s="12">
        <v>25.9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t="s">
        <v>7</v>
      </c>
    </row>
    <row r="133" spans="1:11">
      <c r="A133" s="12">
        <v>660</v>
      </c>
      <c r="B133" s="12">
        <v>6.94</v>
      </c>
      <c r="C133" s="12">
        <v>25.9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t="s">
        <v>7</v>
      </c>
    </row>
    <row r="134" spans="1:11">
      <c r="A134" s="12">
        <v>665</v>
      </c>
      <c r="B134" s="12">
        <v>6.95</v>
      </c>
      <c r="C134" s="12">
        <v>25.9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t="s">
        <v>7</v>
      </c>
    </row>
    <row r="135" spans="1:11">
      <c r="A135" s="12">
        <v>670</v>
      </c>
      <c r="B135" s="12">
        <v>6.98</v>
      </c>
      <c r="C135" s="12">
        <v>25.9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t="s">
        <v>7</v>
      </c>
    </row>
    <row r="136" spans="1:11">
      <c r="A136" s="12">
        <v>675</v>
      </c>
      <c r="B136" s="12">
        <v>6.95</v>
      </c>
      <c r="C136" s="12">
        <v>25.9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t="s">
        <v>7</v>
      </c>
    </row>
    <row r="137" spans="1:11">
      <c r="A137" s="12">
        <v>680</v>
      </c>
      <c r="B137" s="12">
        <v>6.97</v>
      </c>
      <c r="C137" s="12">
        <v>25.9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t="s">
        <v>7</v>
      </c>
    </row>
    <row r="138" spans="1:11">
      <c r="A138" s="12">
        <v>685</v>
      </c>
      <c r="B138" s="12">
        <v>6.98</v>
      </c>
      <c r="C138" s="12">
        <v>25.9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t="s">
        <v>7</v>
      </c>
    </row>
    <row r="139" spans="1:11">
      <c r="A139" s="12">
        <v>690</v>
      </c>
      <c r="B139" s="12">
        <v>6.96</v>
      </c>
      <c r="C139" s="12">
        <v>26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t="s">
        <v>7</v>
      </c>
    </row>
    <row r="140" spans="1:11">
      <c r="A140" s="12">
        <v>695</v>
      </c>
      <c r="B140" s="12">
        <v>6.98</v>
      </c>
      <c r="C140" s="12">
        <v>25.9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t="s">
        <v>7</v>
      </c>
    </row>
    <row r="141" spans="1:11">
      <c r="A141" s="12">
        <v>700</v>
      </c>
      <c r="B141" s="12">
        <v>7</v>
      </c>
      <c r="C141" s="12">
        <v>26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t="s">
        <v>7</v>
      </c>
    </row>
    <row r="142" spans="1:11">
      <c r="A142" s="12">
        <v>705</v>
      </c>
      <c r="B142" s="12">
        <v>6.95</v>
      </c>
      <c r="C142" s="12">
        <v>26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t="s">
        <v>7</v>
      </c>
    </row>
    <row r="143" spans="1:11">
      <c r="A143" s="12">
        <v>710</v>
      </c>
      <c r="B143" s="12">
        <v>6.99</v>
      </c>
      <c r="C143" s="12">
        <v>26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t="s">
        <v>7</v>
      </c>
    </row>
    <row r="144" spans="1:11">
      <c r="A144" s="12">
        <v>715</v>
      </c>
      <c r="B144" s="12">
        <v>6.99</v>
      </c>
      <c r="C144" s="12">
        <v>26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t="s">
        <v>7</v>
      </c>
    </row>
    <row r="145" spans="1:11">
      <c r="A145" s="12">
        <v>720</v>
      </c>
      <c r="B145" s="12">
        <v>7</v>
      </c>
      <c r="C145" s="12">
        <v>26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t="s">
        <v>7</v>
      </c>
    </row>
    <row r="146" spans="1:11">
      <c r="A146" s="12">
        <v>725</v>
      </c>
      <c r="B146" s="12">
        <v>7</v>
      </c>
      <c r="C146" s="12">
        <v>26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t="s">
        <v>7</v>
      </c>
    </row>
    <row r="147" spans="1:11">
      <c r="A147" s="12">
        <v>730</v>
      </c>
      <c r="B147" s="12">
        <v>7</v>
      </c>
      <c r="C147" s="12">
        <v>26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t="s">
        <v>7</v>
      </c>
    </row>
    <row r="148" spans="1:11">
      <c r="A148" s="12">
        <v>735</v>
      </c>
      <c r="B148" s="12">
        <v>7.01</v>
      </c>
      <c r="C148" s="12">
        <v>26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t="s">
        <v>7</v>
      </c>
    </row>
    <row r="149" spans="1:11">
      <c r="A149" s="12">
        <v>740</v>
      </c>
      <c r="B149" s="12">
        <v>7.01</v>
      </c>
      <c r="C149" s="12">
        <v>26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t="s">
        <v>7</v>
      </c>
    </row>
    <row r="150" spans="1:11">
      <c r="A150" s="12">
        <v>745</v>
      </c>
      <c r="B150" s="12">
        <v>7.01</v>
      </c>
      <c r="C150" s="12">
        <v>26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t="s">
        <v>7</v>
      </c>
    </row>
    <row r="151" spans="1:11">
      <c r="A151" s="12">
        <v>750</v>
      </c>
      <c r="B151" s="12">
        <v>7</v>
      </c>
      <c r="C151" s="12">
        <v>26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t="s">
        <v>7</v>
      </c>
    </row>
    <row r="152" spans="1:11">
      <c r="A152" s="12">
        <v>755</v>
      </c>
      <c r="B152" s="12">
        <v>7.01</v>
      </c>
      <c r="C152" s="12">
        <v>26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t="s">
        <v>7</v>
      </c>
    </row>
    <row r="153" spans="1:11">
      <c r="A153" s="12">
        <v>760</v>
      </c>
      <c r="B153" s="12">
        <v>7.02</v>
      </c>
      <c r="C153" s="12">
        <v>26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t="s">
        <v>7</v>
      </c>
    </row>
    <row r="154" spans="1:11">
      <c r="A154" s="12">
        <v>765</v>
      </c>
      <c r="B154" s="12">
        <v>7.03</v>
      </c>
      <c r="C154" s="12">
        <v>26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t="s">
        <v>7</v>
      </c>
    </row>
    <row r="155" spans="1:11">
      <c r="A155" s="12">
        <v>770</v>
      </c>
      <c r="B155" s="12">
        <v>7.02</v>
      </c>
      <c r="C155" s="12">
        <v>26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t="s">
        <v>7</v>
      </c>
    </row>
    <row r="156" spans="1:11">
      <c r="A156" s="12">
        <v>775</v>
      </c>
      <c r="B156" s="12">
        <v>7.03</v>
      </c>
      <c r="C156" s="12">
        <v>26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t="s">
        <v>7</v>
      </c>
    </row>
    <row r="157" spans="1:11">
      <c r="A157" s="12">
        <v>780</v>
      </c>
      <c r="B157" s="12">
        <v>6.97</v>
      </c>
      <c r="C157" s="12">
        <v>26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t="s">
        <v>7</v>
      </c>
    </row>
    <row r="158" spans="1:11">
      <c r="A158" s="12">
        <v>785</v>
      </c>
      <c r="B158" s="12">
        <v>7.03</v>
      </c>
      <c r="C158" s="12">
        <v>26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t="s">
        <v>7</v>
      </c>
    </row>
    <row r="159" spans="1:11">
      <c r="A159" s="12">
        <v>790</v>
      </c>
      <c r="B159" s="12">
        <v>7.04</v>
      </c>
      <c r="C159" s="12">
        <v>26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t="s">
        <v>7</v>
      </c>
    </row>
    <row r="160" spans="1:11">
      <c r="A160" s="12">
        <v>795</v>
      </c>
      <c r="B160" s="12">
        <v>7.04</v>
      </c>
      <c r="C160" s="12">
        <v>26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t="s">
        <v>7</v>
      </c>
    </row>
    <row r="161" spans="1:11">
      <c r="A161" s="12">
        <v>800</v>
      </c>
      <c r="B161" s="12">
        <v>7.04</v>
      </c>
      <c r="C161" s="12">
        <v>26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t="s">
        <v>7</v>
      </c>
    </row>
    <row r="162" spans="1:11">
      <c r="A162" s="12">
        <v>805</v>
      </c>
      <c r="B162" s="12">
        <v>7.04</v>
      </c>
      <c r="C162" s="12">
        <v>26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t="s">
        <v>7</v>
      </c>
    </row>
    <row r="163" spans="1:11">
      <c r="A163" s="12">
        <v>810</v>
      </c>
      <c r="B163" s="12">
        <v>7.05</v>
      </c>
      <c r="C163" s="12">
        <v>26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t="s">
        <v>7</v>
      </c>
    </row>
    <row r="164" spans="1:11">
      <c r="A164" s="12">
        <v>815</v>
      </c>
      <c r="B164" s="12">
        <v>7.04</v>
      </c>
      <c r="C164" s="12">
        <v>26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t="s">
        <v>7</v>
      </c>
    </row>
    <row r="165" spans="1:11">
      <c r="A165" s="12">
        <v>820</v>
      </c>
      <c r="B165" s="12">
        <v>7.05</v>
      </c>
      <c r="C165" s="12">
        <v>26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t="s">
        <v>7</v>
      </c>
    </row>
    <row r="166" spans="1:11">
      <c r="A166" s="12">
        <v>825</v>
      </c>
      <c r="B166" s="12">
        <v>7.05</v>
      </c>
      <c r="C166" s="12">
        <v>26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t="s">
        <v>7</v>
      </c>
    </row>
    <row r="167" spans="1:11">
      <c r="A167" s="12">
        <v>830</v>
      </c>
      <c r="B167" s="12">
        <v>7.05</v>
      </c>
      <c r="C167" s="12">
        <v>26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t="s">
        <v>7</v>
      </c>
    </row>
    <row r="168" spans="1:11">
      <c r="A168" s="12">
        <v>835</v>
      </c>
      <c r="B168" s="12">
        <v>7.05</v>
      </c>
      <c r="C168" s="12">
        <v>26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t="s">
        <v>7</v>
      </c>
    </row>
    <row r="169" spans="1:11">
      <c r="A169" s="12">
        <v>840</v>
      </c>
      <c r="B169" s="12">
        <v>7.07</v>
      </c>
      <c r="C169" s="12">
        <v>26.1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t="s">
        <v>7</v>
      </c>
    </row>
    <row r="170" spans="1:11">
      <c r="A170" s="12">
        <v>845</v>
      </c>
      <c r="B170" s="12">
        <v>7.06</v>
      </c>
      <c r="C170" s="12">
        <v>26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t="s">
        <v>7</v>
      </c>
    </row>
    <row r="171" spans="1:11">
      <c r="A171" s="12">
        <v>850</v>
      </c>
      <c r="B171" s="12">
        <v>7.06</v>
      </c>
      <c r="C171" s="12">
        <v>26.1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t="s">
        <v>7</v>
      </c>
    </row>
    <row r="172" spans="1:11">
      <c r="A172" s="12">
        <v>855</v>
      </c>
      <c r="B172" s="12">
        <v>7.32</v>
      </c>
      <c r="C172" s="12">
        <v>26.1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t="s">
        <v>7</v>
      </c>
    </row>
    <row r="173" spans="1:11">
      <c r="A173" s="12">
        <v>860</v>
      </c>
      <c r="B173" s="12">
        <v>7.04</v>
      </c>
      <c r="C173" s="12">
        <v>26.1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t="s">
        <v>7</v>
      </c>
    </row>
    <row r="174" spans="1:11">
      <c r="A174" s="12">
        <v>865</v>
      </c>
      <c r="B174" s="12">
        <v>7.07</v>
      </c>
      <c r="C174" s="12">
        <v>26.1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t="s">
        <v>7</v>
      </c>
    </row>
    <row r="175" spans="1:11">
      <c r="A175" s="12">
        <v>870</v>
      </c>
      <c r="B175" s="12">
        <v>7.08</v>
      </c>
      <c r="C175" s="12">
        <v>26.1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t="s">
        <v>7</v>
      </c>
    </row>
    <row r="176" spans="1:11">
      <c r="A176" s="12">
        <v>875</v>
      </c>
      <c r="B176" s="12">
        <v>7.07</v>
      </c>
      <c r="C176" s="12">
        <v>26.1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t="s">
        <v>7</v>
      </c>
    </row>
    <row r="177" spans="1:11">
      <c r="A177" s="12">
        <v>880</v>
      </c>
      <c r="B177" s="12">
        <v>7.07</v>
      </c>
      <c r="C177" s="12">
        <v>26.1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t="s">
        <v>7</v>
      </c>
    </row>
    <row r="178" spans="1:11">
      <c r="A178" s="12">
        <v>885</v>
      </c>
      <c r="B178" s="12">
        <v>7.09</v>
      </c>
      <c r="C178" s="12">
        <v>26.1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t="s">
        <v>7</v>
      </c>
    </row>
    <row r="179" spans="1:11">
      <c r="A179" s="12">
        <v>890</v>
      </c>
      <c r="B179" s="12">
        <v>7.06</v>
      </c>
      <c r="C179" s="12">
        <v>26.1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t="s">
        <v>7</v>
      </c>
    </row>
    <row r="180" spans="1:11">
      <c r="A180" s="12">
        <v>895</v>
      </c>
      <c r="B180" s="12">
        <v>7.08</v>
      </c>
      <c r="C180" s="12">
        <v>26.1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t="s">
        <v>7</v>
      </c>
    </row>
    <row r="181" spans="1:11">
      <c r="A181" s="12">
        <v>900</v>
      </c>
      <c r="B181" s="12">
        <v>7.08</v>
      </c>
      <c r="C181" s="12">
        <v>26.1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t="s">
        <v>7</v>
      </c>
    </row>
    <row r="182" spans="1:11">
      <c r="A182" s="12">
        <v>905</v>
      </c>
      <c r="B182" s="12">
        <v>7.07</v>
      </c>
      <c r="C182" s="12">
        <v>26.1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t="s">
        <v>7</v>
      </c>
    </row>
    <row r="183" spans="1:11">
      <c r="A183" s="12">
        <v>910</v>
      </c>
      <c r="B183" s="12">
        <v>7.08</v>
      </c>
      <c r="C183" s="12">
        <v>26.1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t="s">
        <v>7</v>
      </c>
    </row>
    <row r="184" spans="1:11">
      <c r="A184" s="12">
        <v>915</v>
      </c>
      <c r="B184" s="12">
        <v>7.1</v>
      </c>
      <c r="C184" s="12">
        <v>26.1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t="s">
        <v>7</v>
      </c>
    </row>
    <row r="185" spans="1:11">
      <c r="A185" s="12">
        <v>920</v>
      </c>
      <c r="B185" s="12">
        <v>7.07</v>
      </c>
      <c r="C185" s="12">
        <v>26.1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t="s">
        <v>7</v>
      </c>
    </row>
    <row r="186" spans="1:11">
      <c r="A186" s="12">
        <v>925</v>
      </c>
      <c r="B186" s="12">
        <v>7.09</v>
      </c>
      <c r="C186" s="12">
        <v>26.1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t="s">
        <v>7</v>
      </c>
    </row>
    <row r="187" spans="1:11">
      <c r="A187" s="12">
        <v>930</v>
      </c>
      <c r="B187" s="12">
        <v>7.1</v>
      </c>
      <c r="C187" s="12">
        <v>26.1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t="s">
        <v>7</v>
      </c>
    </row>
    <row r="188" spans="1:11">
      <c r="A188" s="12">
        <v>935</v>
      </c>
      <c r="B188" s="12">
        <v>7.08</v>
      </c>
      <c r="C188" s="12">
        <v>26.1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t="s">
        <v>7</v>
      </c>
    </row>
    <row r="189" spans="1:11">
      <c r="A189" s="12">
        <v>940</v>
      </c>
      <c r="B189" s="12">
        <v>7.1</v>
      </c>
      <c r="C189" s="12">
        <v>26.1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t="s">
        <v>7</v>
      </c>
    </row>
    <row r="190" spans="1:11">
      <c r="A190" s="12">
        <v>945</v>
      </c>
      <c r="B190" s="12">
        <v>7.11</v>
      </c>
      <c r="C190" s="12">
        <v>26.1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t="s">
        <v>7</v>
      </c>
    </row>
    <row r="191" spans="1:11">
      <c r="A191" s="12">
        <v>950</v>
      </c>
      <c r="B191" s="12">
        <v>7.09</v>
      </c>
      <c r="C191" s="12">
        <v>26.1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t="s">
        <v>7</v>
      </c>
    </row>
    <row r="192" spans="1:11">
      <c r="A192" s="12">
        <v>955</v>
      </c>
      <c r="B192" s="12">
        <v>7.1</v>
      </c>
      <c r="C192" s="12">
        <v>26.1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t="s">
        <v>7</v>
      </c>
    </row>
    <row r="193" spans="1:11">
      <c r="A193" s="12">
        <v>960</v>
      </c>
      <c r="B193" s="12">
        <v>7.12</v>
      </c>
      <c r="C193" s="12">
        <v>26.1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t="s">
        <v>7</v>
      </c>
    </row>
    <row r="194" spans="1:11">
      <c r="A194" s="12">
        <v>965</v>
      </c>
      <c r="B194" s="12">
        <v>7.09</v>
      </c>
      <c r="C194" s="12">
        <v>26.1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t="s">
        <v>7</v>
      </c>
    </row>
    <row r="195" spans="1:11">
      <c r="A195" s="12">
        <v>970</v>
      </c>
      <c r="B195" s="12">
        <v>7.11</v>
      </c>
      <c r="C195" s="12">
        <v>26.1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t="s">
        <v>7</v>
      </c>
    </row>
    <row r="196" spans="1:11">
      <c r="A196" s="12">
        <v>975</v>
      </c>
      <c r="B196" s="12">
        <v>7.12</v>
      </c>
      <c r="C196" s="12">
        <v>26.1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t="s">
        <v>7</v>
      </c>
    </row>
    <row r="197" spans="1:11">
      <c r="A197" s="12">
        <v>980</v>
      </c>
      <c r="B197" s="12">
        <v>7.09</v>
      </c>
      <c r="C197" s="12">
        <v>26.1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t="s">
        <v>7</v>
      </c>
    </row>
    <row r="198" spans="1:11">
      <c r="A198" s="12">
        <v>985</v>
      </c>
      <c r="B198" s="12">
        <v>7.12</v>
      </c>
      <c r="C198" s="12">
        <v>26.2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t="s">
        <v>7</v>
      </c>
    </row>
    <row r="199" spans="1:11">
      <c r="A199" s="12">
        <v>990</v>
      </c>
      <c r="B199" s="12">
        <v>7.14</v>
      </c>
      <c r="C199" s="12">
        <v>26.2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t="s">
        <v>7</v>
      </c>
    </row>
    <row r="200" spans="1:11">
      <c r="A200" s="12">
        <v>995</v>
      </c>
      <c r="B200" s="12">
        <v>7.13</v>
      </c>
      <c r="C200" s="12">
        <v>26.2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t="s">
        <v>7</v>
      </c>
    </row>
    <row r="201" spans="1:11">
      <c r="A201" s="12">
        <v>1000</v>
      </c>
      <c r="B201" s="12">
        <v>7.15</v>
      </c>
      <c r="C201" s="12">
        <v>26.2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t="s">
        <v>7</v>
      </c>
    </row>
    <row r="202" spans="1:11">
      <c r="A202" s="12">
        <v>1005</v>
      </c>
      <c r="B202" s="12">
        <v>7.17</v>
      </c>
      <c r="C202" s="12">
        <v>26.2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t="s">
        <v>7</v>
      </c>
    </row>
    <row r="203" spans="1:11">
      <c r="A203" s="12">
        <v>1010</v>
      </c>
      <c r="B203" s="12">
        <v>7.17</v>
      </c>
      <c r="C203" s="12">
        <v>26.2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t="s">
        <v>7</v>
      </c>
    </row>
    <row r="204" spans="1:11">
      <c r="A204" s="12">
        <v>1015</v>
      </c>
      <c r="B204" s="12">
        <v>7.2</v>
      </c>
      <c r="C204" s="12">
        <v>26.2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t="s">
        <v>7</v>
      </c>
    </row>
    <row r="205" spans="1:11">
      <c r="A205" s="12">
        <v>1020</v>
      </c>
      <c r="B205" s="12">
        <v>7.21</v>
      </c>
      <c r="C205" s="12">
        <v>26.2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t="s">
        <v>7</v>
      </c>
    </row>
    <row r="206" spans="1:11">
      <c r="A206" s="12">
        <v>1025</v>
      </c>
      <c r="B206" s="12">
        <v>7.2</v>
      </c>
      <c r="C206" s="12">
        <v>26.2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t="s">
        <v>7</v>
      </c>
    </row>
    <row r="207" spans="1:11">
      <c r="A207" s="12">
        <v>1030</v>
      </c>
      <c r="B207" s="12">
        <v>7.22</v>
      </c>
      <c r="C207" s="12">
        <v>26.2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t="s">
        <v>7</v>
      </c>
    </row>
    <row r="208" spans="1:11">
      <c r="A208" s="12">
        <v>1035</v>
      </c>
      <c r="B208" s="12">
        <v>7.24</v>
      </c>
      <c r="C208" s="12">
        <v>26.2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t="s">
        <v>7</v>
      </c>
    </row>
    <row r="209" spans="1:11">
      <c r="A209" s="12">
        <v>1040</v>
      </c>
      <c r="B209" s="12">
        <v>7.22</v>
      </c>
      <c r="C209" s="12">
        <v>26.2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t="s">
        <v>7</v>
      </c>
    </row>
    <row r="210" spans="1:11">
      <c r="A210" s="12">
        <v>1045</v>
      </c>
      <c r="B210" s="12">
        <v>7.25</v>
      </c>
      <c r="C210" s="12">
        <v>26.2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t="s">
        <v>7</v>
      </c>
    </row>
    <row r="211" spans="1:11">
      <c r="A211" s="12">
        <v>1050</v>
      </c>
      <c r="B211" s="12">
        <v>7.26</v>
      </c>
      <c r="C211" s="12">
        <v>26.2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t="s">
        <v>7</v>
      </c>
    </row>
    <row r="212" spans="1:11">
      <c r="A212" s="12">
        <v>1055</v>
      </c>
      <c r="B212" s="12">
        <v>7.25</v>
      </c>
      <c r="C212" s="12">
        <v>26.2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t="s">
        <v>7</v>
      </c>
    </row>
    <row r="213" spans="1:11">
      <c r="A213" s="12">
        <v>1060</v>
      </c>
      <c r="B213" s="12">
        <v>7.27</v>
      </c>
      <c r="C213" s="12">
        <v>26.2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t="s">
        <v>7</v>
      </c>
    </row>
    <row r="214" spans="1:11">
      <c r="A214" s="12">
        <v>1065</v>
      </c>
      <c r="B214" s="12">
        <v>7.29</v>
      </c>
      <c r="C214" s="12">
        <v>26.2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t="s">
        <v>7</v>
      </c>
    </row>
    <row r="215" spans="1:11">
      <c r="A215" s="12">
        <v>1070</v>
      </c>
      <c r="B215" s="12">
        <v>7.26</v>
      </c>
      <c r="C215" s="12">
        <v>26.2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t="s">
        <v>7</v>
      </c>
    </row>
    <row r="216" spans="1:11">
      <c r="A216" s="12">
        <v>1075</v>
      </c>
      <c r="B216" s="12">
        <v>7.29</v>
      </c>
      <c r="C216" s="12">
        <v>26.2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t="s">
        <v>7</v>
      </c>
    </row>
    <row r="217" spans="1:11">
      <c r="A217" s="12">
        <v>1080</v>
      </c>
      <c r="B217" s="12">
        <v>7.31</v>
      </c>
      <c r="C217" s="12">
        <v>26.2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t="s">
        <v>7</v>
      </c>
    </row>
    <row r="218" spans="1:11">
      <c r="A218" s="12">
        <v>1085</v>
      </c>
      <c r="B218" s="12">
        <v>7.29</v>
      </c>
      <c r="C218" s="12">
        <v>26.2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t="s">
        <v>7</v>
      </c>
    </row>
    <row r="219" spans="1:11">
      <c r="A219" s="12">
        <v>1090</v>
      </c>
      <c r="B219" s="12">
        <v>7.31</v>
      </c>
      <c r="C219" s="12">
        <v>26.2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t="s">
        <v>7</v>
      </c>
    </row>
    <row r="220" spans="1:11">
      <c r="A220" s="12">
        <v>1095</v>
      </c>
      <c r="B220" s="12">
        <v>7.32</v>
      </c>
      <c r="C220" s="12">
        <v>26.2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t="s">
        <v>7</v>
      </c>
    </row>
    <row r="221" spans="1:11">
      <c r="A221" s="12">
        <v>1100</v>
      </c>
      <c r="B221" s="12">
        <v>7.26</v>
      </c>
      <c r="C221" s="12">
        <v>26.2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t="s">
        <v>7</v>
      </c>
    </row>
    <row r="222" spans="1:11">
      <c r="A222" s="12">
        <v>1105</v>
      </c>
      <c r="B222" s="12">
        <v>7.33</v>
      </c>
      <c r="C222" s="12">
        <v>26.2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t="s">
        <v>7</v>
      </c>
    </row>
    <row r="223" spans="1:11">
      <c r="A223" s="12">
        <v>1110</v>
      </c>
      <c r="B223" s="12">
        <v>7.33</v>
      </c>
      <c r="C223" s="12">
        <v>26.2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t="s">
        <v>7</v>
      </c>
    </row>
    <row r="224" spans="1:11">
      <c r="A224" s="12">
        <v>1115</v>
      </c>
      <c r="B224" s="12">
        <v>7.32</v>
      </c>
      <c r="C224" s="12">
        <v>26.2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t="s">
        <v>7</v>
      </c>
    </row>
    <row r="225" spans="1:11">
      <c r="A225" s="12">
        <v>1120</v>
      </c>
      <c r="B225" s="12">
        <v>7.34</v>
      </c>
      <c r="C225" s="12">
        <v>26.2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t="s">
        <v>7</v>
      </c>
    </row>
    <row r="226" spans="1:11">
      <c r="A226" s="12">
        <v>1125</v>
      </c>
      <c r="B226" s="12">
        <v>7.34</v>
      </c>
      <c r="C226" s="12">
        <v>26.2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t="s">
        <v>7</v>
      </c>
    </row>
    <row r="227" spans="1:11">
      <c r="A227" s="12">
        <v>1130</v>
      </c>
      <c r="B227" s="12">
        <v>7.59</v>
      </c>
      <c r="C227" s="12">
        <v>26.3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t="s">
        <v>7</v>
      </c>
    </row>
    <row r="228" spans="1:11">
      <c r="A228" s="12">
        <v>1135</v>
      </c>
      <c r="B228" s="12">
        <v>7.35</v>
      </c>
      <c r="C228" s="12">
        <v>26.3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t="s">
        <v>7</v>
      </c>
    </row>
    <row r="229" spans="1:11">
      <c r="A229" s="12">
        <v>1140</v>
      </c>
      <c r="B229" s="12">
        <v>7.36</v>
      </c>
      <c r="C229" s="12">
        <v>26.3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t="s">
        <v>7</v>
      </c>
    </row>
    <row r="230" spans="1:11">
      <c r="A230" s="12">
        <v>1145</v>
      </c>
      <c r="B230" s="12">
        <v>7.33</v>
      </c>
      <c r="C230" s="12">
        <v>26.3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t="s">
        <v>7</v>
      </c>
    </row>
    <row r="231" spans="1:11">
      <c r="A231" s="12">
        <v>1150</v>
      </c>
      <c r="B231" s="12">
        <v>7.35</v>
      </c>
      <c r="C231" s="12">
        <v>26.3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t="s">
        <v>7</v>
      </c>
    </row>
    <row r="232" spans="1:11">
      <c r="A232" s="12">
        <v>1155</v>
      </c>
      <c r="B232" s="12">
        <v>7.37</v>
      </c>
      <c r="C232" s="12">
        <v>26.3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t="s">
        <v>7</v>
      </c>
    </row>
    <row r="233" spans="1:11">
      <c r="A233" s="12">
        <v>1160</v>
      </c>
      <c r="B233" s="12">
        <v>7.48</v>
      </c>
      <c r="C233" s="12">
        <v>26.3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t="s">
        <v>7</v>
      </c>
    </row>
    <row r="234" spans="1:11">
      <c r="A234" s="12">
        <v>1165</v>
      </c>
      <c r="B234" s="12">
        <v>7.37</v>
      </c>
      <c r="C234" s="12">
        <v>26.3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t="s">
        <v>7</v>
      </c>
    </row>
    <row r="235" spans="1:11">
      <c r="A235" s="12">
        <v>1170</v>
      </c>
      <c r="B235" s="12">
        <v>7.37</v>
      </c>
      <c r="C235" s="12">
        <v>26.3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t="s">
        <v>7</v>
      </c>
    </row>
    <row r="236" spans="1:11">
      <c r="A236" s="12">
        <v>1175</v>
      </c>
      <c r="B236" s="12">
        <v>7.65</v>
      </c>
      <c r="C236" s="12">
        <v>26.3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t="s">
        <v>7</v>
      </c>
    </row>
    <row r="237" spans="1:11">
      <c r="A237" s="12">
        <v>1180</v>
      </c>
      <c r="B237" s="12">
        <v>7.38</v>
      </c>
      <c r="C237" s="12">
        <v>26.3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t="s">
        <v>7</v>
      </c>
    </row>
    <row r="238" spans="1:11">
      <c r="A238" s="12">
        <v>1185</v>
      </c>
      <c r="B238" s="12">
        <v>7.39</v>
      </c>
      <c r="C238" s="12">
        <v>26.3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t="s">
        <v>7</v>
      </c>
    </row>
    <row r="239" spans="1:11">
      <c r="A239" s="12">
        <v>1190</v>
      </c>
      <c r="B239" s="12">
        <v>7.36</v>
      </c>
      <c r="C239" s="12">
        <v>26.3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t="s">
        <v>7</v>
      </c>
    </row>
    <row r="240" spans="1:11">
      <c r="A240" s="12">
        <v>1195</v>
      </c>
      <c r="B240" s="12">
        <v>7.38</v>
      </c>
      <c r="C240" s="12">
        <v>26.3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t="s">
        <v>7</v>
      </c>
    </row>
    <row r="241" spans="1:11">
      <c r="A241" s="12">
        <v>1200</v>
      </c>
      <c r="B241" s="12">
        <v>7.38</v>
      </c>
      <c r="C241" s="12">
        <v>26.3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t="s">
        <v>7</v>
      </c>
    </row>
    <row r="242" spans="1:11">
      <c r="A242" s="12">
        <v>1205</v>
      </c>
      <c r="B242" s="12">
        <v>7.59</v>
      </c>
      <c r="C242" s="12">
        <v>26.3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t="s">
        <v>7</v>
      </c>
    </row>
    <row r="243" spans="1:11">
      <c r="A243" s="12">
        <v>1210</v>
      </c>
      <c r="B243" s="12">
        <v>7.39</v>
      </c>
      <c r="C243" s="12">
        <v>26.3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t="s">
        <v>7</v>
      </c>
    </row>
    <row r="244" spans="1:11">
      <c r="A244" s="12">
        <v>1215</v>
      </c>
      <c r="B244" s="12">
        <v>7.4</v>
      </c>
      <c r="C244" s="12">
        <v>26.3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t="s">
        <v>7</v>
      </c>
    </row>
    <row r="245" spans="1:11">
      <c r="A245" s="12">
        <v>1220</v>
      </c>
      <c r="B245" s="12">
        <v>7.35</v>
      </c>
      <c r="C245" s="12">
        <v>26.3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t="s">
        <v>7</v>
      </c>
    </row>
    <row r="246" spans="1:11">
      <c r="A246" s="12">
        <v>1225</v>
      </c>
      <c r="B246" s="12">
        <v>7.39</v>
      </c>
      <c r="C246" s="12">
        <v>26.3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t="s">
        <v>7</v>
      </c>
    </row>
    <row r="247" spans="1:11">
      <c r="A247" s="12">
        <v>1230</v>
      </c>
      <c r="B247" s="12">
        <v>7.4</v>
      </c>
      <c r="C247" s="12">
        <v>26.3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t="s">
        <v>7</v>
      </c>
    </row>
    <row r="248" spans="1:11">
      <c r="A248" s="12">
        <v>1235</v>
      </c>
      <c r="B248" s="12">
        <v>7.43</v>
      </c>
      <c r="C248" s="12">
        <v>26.3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t="s">
        <v>7</v>
      </c>
    </row>
    <row r="249" spans="1:11">
      <c r="A249" s="12">
        <v>1240</v>
      </c>
      <c r="B249" s="12">
        <v>7.4</v>
      </c>
      <c r="C249" s="12">
        <v>26.3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t="s">
        <v>7</v>
      </c>
    </row>
    <row r="250" spans="1:11">
      <c r="A250" s="12">
        <v>1245</v>
      </c>
      <c r="B250" s="12">
        <v>7.4</v>
      </c>
      <c r="C250" s="12">
        <v>26.3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t="s">
        <v>7</v>
      </c>
    </row>
    <row r="251" spans="1:11">
      <c r="A251" s="12">
        <v>1250</v>
      </c>
      <c r="B251" s="12">
        <v>7.49</v>
      </c>
      <c r="C251" s="12">
        <v>26.3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t="s">
        <v>7</v>
      </c>
    </row>
    <row r="252" spans="1:11">
      <c r="A252" s="12">
        <v>1255</v>
      </c>
      <c r="B252" s="12">
        <v>7.39</v>
      </c>
      <c r="C252" s="12">
        <v>26.3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t="s">
        <v>7</v>
      </c>
    </row>
    <row r="253" spans="1:11">
      <c r="A253" s="12">
        <v>1260</v>
      </c>
      <c r="B253" s="12">
        <v>7.41</v>
      </c>
      <c r="C253" s="12">
        <v>26.3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t="s">
        <v>7</v>
      </c>
    </row>
    <row r="254" spans="1:11">
      <c r="A254" s="12">
        <v>1265</v>
      </c>
      <c r="B254" s="12">
        <v>7.41</v>
      </c>
      <c r="C254" s="12">
        <v>26.3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t="s">
        <v>7</v>
      </c>
    </row>
    <row r="255" spans="1:11">
      <c r="A255" s="12">
        <v>1270</v>
      </c>
      <c r="B255" s="12">
        <v>7.39</v>
      </c>
      <c r="C255" s="12">
        <v>26.3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t="s">
        <v>7</v>
      </c>
    </row>
    <row r="256" spans="1:11">
      <c r="A256" s="12">
        <v>1275</v>
      </c>
      <c r="B256" s="12">
        <v>7.41</v>
      </c>
      <c r="C256" s="12">
        <v>26.3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t="s">
        <v>7</v>
      </c>
    </row>
    <row r="257" spans="1:11">
      <c r="A257" s="12">
        <v>1280</v>
      </c>
      <c r="B257" s="12">
        <v>7.58</v>
      </c>
      <c r="C257" s="12">
        <v>26.4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t="s">
        <v>7</v>
      </c>
    </row>
    <row r="258" spans="1:11">
      <c r="A258" s="12">
        <v>1285</v>
      </c>
      <c r="B258" s="12">
        <v>7.41</v>
      </c>
      <c r="C258" s="12">
        <v>26.3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t="s">
        <v>7</v>
      </c>
    </row>
    <row r="259" spans="1:11">
      <c r="A259" s="12">
        <v>1290</v>
      </c>
      <c r="B259" s="12">
        <v>7.41</v>
      </c>
      <c r="C259" s="12">
        <v>26.3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t="s">
        <v>7</v>
      </c>
    </row>
    <row r="260" spans="1:11">
      <c r="A260" s="12">
        <v>1295</v>
      </c>
      <c r="B260" s="12">
        <v>7.63</v>
      </c>
      <c r="C260" s="12">
        <v>26.4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t="s">
        <v>7</v>
      </c>
    </row>
    <row r="261" spans="1:11">
      <c r="A261" s="12">
        <v>1300</v>
      </c>
      <c r="B261" s="12">
        <v>7.4</v>
      </c>
      <c r="C261" s="12">
        <v>26.4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t="s">
        <v>7</v>
      </c>
    </row>
    <row r="262" spans="1:11">
      <c r="A262" s="12">
        <v>1305</v>
      </c>
      <c r="B262" s="12">
        <v>7.42</v>
      </c>
      <c r="C262" s="12">
        <v>26.4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t="s">
        <v>7</v>
      </c>
    </row>
    <row r="263" spans="1:11">
      <c r="A263" s="12">
        <v>1310</v>
      </c>
      <c r="B263" s="12">
        <v>7.46</v>
      </c>
      <c r="C263" s="12">
        <v>26.4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t="s">
        <v>7</v>
      </c>
    </row>
    <row r="264" spans="1:11">
      <c r="A264" s="12">
        <v>1315</v>
      </c>
      <c r="B264" s="12">
        <v>7.41</v>
      </c>
      <c r="C264" s="12">
        <v>26.4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t="s">
        <v>7</v>
      </c>
    </row>
    <row r="265" spans="1:11">
      <c r="A265" s="12">
        <v>1320</v>
      </c>
      <c r="B265" s="12">
        <v>7.42</v>
      </c>
      <c r="C265" s="12">
        <v>26.4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t="s">
        <v>7</v>
      </c>
    </row>
    <row r="266" spans="1:11">
      <c r="A266" s="12">
        <v>1325</v>
      </c>
      <c r="B266" s="12">
        <v>7.44</v>
      </c>
      <c r="C266" s="12">
        <v>26.4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t="s">
        <v>7</v>
      </c>
    </row>
    <row r="267" spans="1:11">
      <c r="A267" s="12">
        <v>1330</v>
      </c>
      <c r="B267" s="12">
        <v>7.41</v>
      </c>
      <c r="C267" s="12">
        <v>26.4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t="s">
        <v>7</v>
      </c>
    </row>
    <row r="268" spans="1:11">
      <c r="A268" s="12">
        <v>1335</v>
      </c>
      <c r="B268" s="12">
        <v>7.42</v>
      </c>
      <c r="C268" s="12">
        <v>26.4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t="s">
        <v>7</v>
      </c>
    </row>
    <row r="269" spans="1:11">
      <c r="A269" s="12">
        <v>1340</v>
      </c>
      <c r="B269" s="12">
        <v>7.42</v>
      </c>
      <c r="C269" s="12">
        <v>26.4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t="s">
        <v>7</v>
      </c>
    </row>
    <row r="270" spans="1:11">
      <c r="A270" s="12">
        <v>1345</v>
      </c>
      <c r="B270" s="12">
        <v>7.41</v>
      </c>
      <c r="C270" s="12">
        <v>26.4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t="s">
        <v>7</v>
      </c>
    </row>
    <row r="271" spans="1:11">
      <c r="A271" s="12">
        <v>1350</v>
      </c>
      <c r="B271" s="12">
        <v>7.43</v>
      </c>
      <c r="C271" s="12">
        <v>26.4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t="s">
        <v>7</v>
      </c>
    </row>
    <row r="272" spans="1:11">
      <c r="A272" s="12">
        <v>1355</v>
      </c>
      <c r="B272" s="12">
        <v>7.44</v>
      </c>
      <c r="C272" s="12">
        <v>26.4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t="s">
        <v>7</v>
      </c>
    </row>
    <row r="273" spans="1:11">
      <c r="A273" s="12">
        <v>1360</v>
      </c>
      <c r="B273" s="12">
        <v>7.41</v>
      </c>
      <c r="C273" s="12">
        <v>26.4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t="s">
        <v>7</v>
      </c>
    </row>
    <row r="274" spans="1:11">
      <c r="A274" s="12">
        <v>1365</v>
      </c>
      <c r="B274" s="12">
        <v>7.42</v>
      </c>
      <c r="C274" s="12">
        <v>26.4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t="s">
        <v>7</v>
      </c>
    </row>
    <row r="275" spans="1:11">
      <c r="A275" s="12">
        <v>1370</v>
      </c>
      <c r="B275" s="12">
        <v>7.43</v>
      </c>
      <c r="C275" s="12">
        <v>26.4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t="s">
        <v>7</v>
      </c>
    </row>
    <row r="276" spans="1:11">
      <c r="A276" s="12">
        <v>1375</v>
      </c>
      <c r="B276" s="12">
        <v>7.42</v>
      </c>
      <c r="C276" s="12">
        <v>26.4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t="s">
        <v>7</v>
      </c>
    </row>
    <row r="277" spans="1:11">
      <c r="A277" s="12">
        <v>1380</v>
      </c>
      <c r="B277" s="12">
        <v>7.43</v>
      </c>
      <c r="C277" s="12">
        <v>26.4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t="s">
        <v>7</v>
      </c>
    </row>
    <row r="278" spans="1:11">
      <c r="A278" s="12">
        <v>1385</v>
      </c>
      <c r="B278" s="12">
        <v>7.43</v>
      </c>
      <c r="C278" s="12">
        <v>26.4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t="s">
        <v>7</v>
      </c>
    </row>
    <row r="279" spans="1:11">
      <c r="A279" s="12">
        <v>1390</v>
      </c>
      <c r="B279" s="12">
        <v>7.42</v>
      </c>
      <c r="C279" s="12">
        <v>26.4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t="s">
        <v>7</v>
      </c>
    </row>
    <row r="280" spans="1:11">
      <c r="A280" s="12">
        <v>1395</v>
      </c>
      <c r="B280" s="12">
        <v>7.43</v>
      </c>
      <c r="C280" s="12">
        <v>26.4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t="s">
        <v>7</v>
      </c>
    </row>
    <row r="281" spans="1:11">
      <c r="A281" s="12">
        <v>1400</v>
      </c>
      <c r="B281" s="12">
        <v>7.44</v>
      </c>
      <c r="C281" s="12">
        <v>26.4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t="s">
        <v>7</v>
      </c>
    </row>
    <row r="282" spans="1:11">
      <c r="A282" s="12">
        <v>1405</v>
      </c>
      <c r="B282" s="12">
        <v>7.42</v>
      </c>
      <c r="C282" s="12">
        <v>26.4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t="s">
        <v>7</v>
      </c>
    </row>
    <row r="283" spans="1:11">
      <c r="A283" s="12">
        <v>1410</v>
      </c>
      <c r="B283" s="12">
        <v>7.43</v>
      </c>
      <c r="C283" s="12">
        <v>26.4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t="s">
        <v>7</v>
      </c>
    </row>
    <row r="284" spans="1:11">
      <c r="A284" s="12">
        <v>1415</v>
      </c>
      <c r="B284" s="12">
        <v>7.44</v>
      </c>
      <c r="C284" s="12">
        <v>26.4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t="s">
        <v>7</v>
      </c>
    </row>
    <row r="285" spans="1:11">
      <c r="A285" s="12">
        <v>1420</v>
      </c>
      <c r="B285" s="12">
        <v>7.42</v>
      </c>
      <c r="C285" s="12">
        <v>26.4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t="s">
        <v>7</v>
      </c>
    </row>
    <row r="286" spans="1:11">
      <c r="A286" s="12">
        <v>1425</v>
      </c>
      <c r="B286" s="12">
        <v>7.43</v>
      </c>
      <c r="C286" s="12">
        <v>26.4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t="s">
        <v>7</v>
      </c>
    </row>
    <row r="287" spans="1:11">
      <c r="A287" s="12">
        <v>1430</v>
      </c>
      <c r="B287" s="12">
        <v>7.45</v>
      </c>
      <c r="C287" s="12">
        <v>26.4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t="s">
        <v>7</v>
      </c>
    </row>
    <row r="288" spans="1:11">
      <c r="A288" s="12">
        <v>1435</v>
      </c>
      <c r="B288" s="12">
        <v>7.41</v>
      </c>
      <c r="C288" s="12">
        <v>26.4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t="s">
        <v>7</v>
      </c>
    </row>
    <row r="289" spans="1:11">
      <c r="A289" s="12">
        <v>1440</v>
      </c>
      <c r="B289" s="12">
        <v>7.43</v>
      </c>
      <c r="C289" s="12">
        <v>26.4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t="s">
        <v>7</v>
      </c>
    </row>
    <row r="290" spans="1:11">
      <c r="A290" s="12">
        <v>1445</v>
      </c>
      <c r="B290" s="12">
        <v>7.44</v>
      </c>
      <c r="C290" s="12">
        <v>26.4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t="s">
        <v>7</v>
      </c>
    </row>
    <row r="291" spans="1:11">
      <c r="A291" s="12">
        <v>1450</v>
      </c>
      <c r="B291" s="12">
        <v>7.42</v>
      </c>
      <c r="C291" s="12">
        <v>26.4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t="s">
        <v>7</v>
      </c>
    </row>
    <row r="292" spans="1:11">
      <c r="A292" s="12">
        <v>1455</v>
      </c>
      <c r="B292" s="12">
        <v>7.43</v>
      </c>
      <c r="C292" s="12">
        <v>26.4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t="s">
        <v>7</v>
      </c>
    </row>
    <row r="293" spans="1:11">
      <c r="A293" s="12">
        <v>1460</v>
      </c>
      <c r="B293" s="12">
        <v>7.44</v>
      </c>
      <c r="C293" s="12">
        <v>26.5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t="s">
        <v>7</v>
      </c>
    </row>
    <row r="294" spans="1:11">
      <c r="A294" s="12">
        <v>1465</v>
      </c>
      <c r="B294" s="12">
        <v>7.4</v>
      </c>
      <c r="C294" s="12">
        <v>26.5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t="s">
        <v>7</v>
      </c>
    </row>
    <row r="295" spans="1:11">
      <c r="A295" s="12">
        <v>1470</v>
      </c>
      <c r="B295" s="12">
        <v>7.43</v>
      </c>
      <c r="C295" s="12">
        <v>26.5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t="s">
        <v>7</v>
      </c>
    </row>
    <row r="296" spans="1:11">
      <c r="A296" s="12">
        <v>1475</v>
      </c>
      <c r="B296" s="12">
        <v>7.44</v>
      </c>
      <c r="C296" s="12">
        <v>26.5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t="s">
        <v>7</v>
      </c>
    </row>
    <row r="297" spans="1:11">
      <c r="A297" s="12">
        <v>1480</v>
      </c>
      <c r="B297" s="12">
        <v>7.42</v>
      </c>
      <c r="C297" s="12">
        <v>26.5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t="s">
        <v>7</v>
      </c>
    </row>
    <row r="298" spans="1:11">
      <c r="A298" s="12">
        <v>1485</v>
      </c>
      <c r="B298" s="12">
        <v>7.44</v>
      </c>
      <c r="C298" s="12">
        <v>26.5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t="s">
        <v>7</v>
      </c>
    </row>
    <row r="299" spans="1:11">
      <c r="A299" s="12">
        <v>1490</v>
      </c>
      <c r="B299" s="12">
        <v>7.44</v>
      </c>
      <c r="C299" s="12">
        <v>26.5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t="s">
        <v>7</v>
      </c>
    </row>
    <row r="300" spans="1:11">
      <c r="A300" s="12">
        <v>1495</v>
      </c>
      <c r="B300" s="12">
        <v>7.46</v>
      </c>
      <c r="C300" s="12">
        <v>26.5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t="s">
        <v>7</v>
      </c>
    </row>
    <row r="301" spans="1:11">
      <c r="A301" s="12">
        <v>1500</v>
      </c>
      <c r="B301" s="12">
        <v>7.44</v>
      </c>
      <c r="C301" s="12">
        <v>26.5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t="s">
        <v>7</v>
      </c>
    </row>
    <row r="302" spans="1:11">
      <c r="A302" s="12">
        <v>1505</v>
      </c>
      <c r="B302" s="12">
        <v>7.44</v>
      </c>
      <c r="C302" s="12">
        <v>26.5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t="s">
        <v>7</v>
      </c>
    </row>
    <row r="303" spans="1:11">
      <c r="A303" s="12">
        <v>1510</v>
      </c>
      <c r="B303" s="12">
        <v>7.41</v>
      </c>
      <c r="C303" s="12">
        <v>26.5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t="s">
        <v>7</v>
      </c>
    </row>
    <row r="304" spans="1:11">
      <c r="A304" s="12">
        <v>1515</v>
      </c>
      <c r="B304" s="12">
        <v>7.43</v>
      </c>
      <c r="C304" s="12">
        <v>26.5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t="s">
        <v>7</v>
      </c>
    </row>
    <row r="305" spans="1:11">
      <c r="A305" s="12">
        <v>1520</v>
      </c>
      <c r="B305" s="12">
        <v>7.45</v>
      </c>
      <c r="C305" s="12">
        <v>26.5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t="s">
        <v>7</v>
      </c>
    </row>
    <row r="306" spans="1:11">
      <c r="A306" s="12">
        <v>1525</v>
      </c>
      <c r="B306" s="12">
        <v>7.69</v>
      </c>
      <c r="C306" s="12">
        <v>26.5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t="s">
        <v>7</v>
      </c>
    </row>
    <row r="307" spans="1:11">
      <c r="A307" s="12">
        <v>1530</v>
      </c>
      <c r="B307" s="12">
        <v>7.44</v>
      </c>
      <c r="C307" s="12">
        <v>26.5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t="s">
        <v>7</v>
      </c>
    </row>
    <row r="308" spans="1:11">
      <c r="A308" s="12">
        <v>1535</v>
      </c>
      <c r="B308" s="12">
        <v>7.45</v>
      </c>
      <c r="C308" s="12">
        <v>26.5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t="s">
        <v>7</v>
      </c>
    </row>
    <row r="309" spans="1:11">
      <c r="A309" s="12">
        <v>1540</v>
      </c>
      <c r="B309" s="12">
        <v>7.45</v>
      </c>
      <c r="C309" s="12">
        <v>26.5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t="s">
        <v>7</v>
      </c>
    </row>
    <row r="310" spans="1:11">
      <c r="A310" s="12">
        <v>1545</v>
      </c>
      <c r="B310" s="12">
        <v>7.44</v>
      </c>
      <c r="C310" s="12">
        <v>26.5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t="s">
        <v>7</v>
      </c>
    </row>
    <row r="311" spans="1:11">
      <c r="A311" s="12">
        <v>1550</v>
      </c>
      <c r="B311" s="12">
        <v>7.45</v>
      </c>
      <c r="C311" s="12">
        <v>26.5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t="s">
        <v>7</v>
      </c>
    </row>
    <row r="312" spans="1:11">
      <c r="A312" s="12">
        <v>1555</v>
      </c>
      <c r="B312" s="12">
        <v>7.41</v>
      </c>
      <c r="C312" s="12">
        <v>26.5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t="s">
        <v>7</v>
      </c>
    </row>
    <row r="313" spans="1:11">
      <c r="A313" s="12">
        <v>1560</v>
      </c>
      <c r="B313" s="12">
        <v>7.43</v>
      </c>
      <c r="C313" s="12">
        <v>26.5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t="s">
        <v>7</v>
      </c>
    </row>
    <row r="314" spans="1:11">
      <c r="A314" s="12">
        <v>1565</v>
      </c>
      <c r="B314" s="12">
        <v>7.44</v>
      </c>
      <c r="C314" s="12">
        <v>26.5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t="s">
        <v>7</v>
      </c>
    </row>
    <row r="315" spans="1:11">
      <c r="A315" s="12">
        <v>1570</v>
      </c>
      <c r="B315" s="12">
        <v>7.51</v>
      </c>
      <c r="C315" s="12">
        <v>26.5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t="s">
        <v>7</v>
      </c>
    </row>
    <row r="316" spans="1:11">
      <c r="A316" s="12">
        <v>1575</v>
      </c>
      <c r="B316" s="12">
        <v>7.44</v>
      </c>
      <c r="C316" s="12">
        <v>26.5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t="s">
        <v>7</v>
      </c>
    </row>
    <row r="317" spans="1:11">
      <c r="A317" s="12">
        <v>1580</v>
      </c>
      <c r="B317" s="12">
        <v>7.44</v>
      </c>
      <c r="C317" s="12">
        <v>26.5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t="s">
        <v>7</v>
      </c>
    </row>
    <row r="318" spans="1:11">
      <c r="A318" s="12">
        <v>1585</v>
      </c>
      <c r="B318" s="12">
        <v>7.4</v>
      </c>
      <c r="C318" s="12">
        <v>26.5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t="s">
        <v>7</v>
      </c>
    </row>
    <row r="319" spans="1:11">
      <c r="A319" s="12">
        <v>1590</v>
      </c>
      <c r="B319" s="12">
        <v>7.44</v>
      </c>
      <c r="C319" s="12">
        <v>26.5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t="s">
        <v>7</v>
      </c>
    </row>
    <row r="320" spans="1:11">
      <c r="A320" s="12">
        <v>1595</v>
      </c>
      <c r="B320" s="12">
        <v>7.44</v>
      </c>
      <c r="C320" s="12">
        <v>26.5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t="s">
        <v>7</v>
      </c>
    </row>
    <row r="321" spans="1:11">
      <c r="A321" s="12">
        <v>1600</v>
      </c>
      <c r="B321" s="12">
        <v>7.5</v>
      </c>
      <c r="C321" s="12">
        <v>26.5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t="s">
        <v>7</v>
      </c>
    </row>
    <row r="322" spans="1:11">
      <c r="A322" s="12">
        <v>1605</v>
      </c>
      <c r="B322" s="12">
        <v>7.43</v>
      </c>
      <c r="C322" s="12">
        <v>26.5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t="s">
        <v>7</v>
      </c>
    </row>
    <row r="323" spans="1:11">
      <c r="A323" s="12">
        <v>1610</v>
      </c>
      <c r="B323" s="12">
        <v>7.44</v>
      </c>
      <c r="C323" s="12">
        <v>26.5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t="s">
        <v>7</v>
      </c>
    </row>
    <row r="324" spans="1:11">
      <c r="A324" s="12">
        <v>1615</v>
      </c>
      <c r="B324" s="12">
        <v>7.37</v>
      </c>
      <c r="C324" s="12">
        <v>26.6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t="s">
        <v>7</v>
      </c>
    </row>
    <row r="325" spans="1:11">
      <c r="A325" s="12">
        <v>1620</v>
      </c>
      <c r="B325" s="12">
        <v>7.44</v>
      </c>
      <c r="C325" s="12">
        <v>26.6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t="s">
        <v>7</v>
      </c>
    </row>
    <row r="326" spans="1:11">
      <c r="A326" s="12">
        <v>1625</v>
      </c>
      <c r="B326" s="12">
        <v>7.45</v>
      </c>
      <c r="C326" s="12">
        <v>26.6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t="s">
        <v>7</v>
      </c>
    </row>
    <row r="327" spans="1:11">
      <c r="A327" s="12">
        <v>1630</v>
      </c>
      <c r="B327" s="12">
        <v>7.44</v>
      </c>
      <c r="C327" s="12">
        <v>26.6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t="s">
        <v>7</v>
      </c>
    </row>
    <row r="328" spans="1:11">
      <c r="A328" s="12">
        <v>1635</v>
      </c>
      <c r="B328" s="12">
        <v>7.43</v>
      </c>
      <c r="C328" s="12">
        <v>26.6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t="s">
        <v>7</v>
      </c>
    </row>
    <row r="329" spans="1:11">
      <c r="A329" s="12">
        <v>1640</v>
      </c>
      <c r="B329" s="12">
        <v>7.44</v>
      </c>
      <c r="C329" s="12">
        <v>26.6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t="s">
        <v>7</v>
      </c>
    </row>
    <row r="330" spans="1:11">
      <c r="A330" s="12">
        <v>1645</v>
      </c>
      <c r="B330" s="12">
        <v>7.41</v>
      </c>
      <c r="C330" s="12">
        <v>26.6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t="s">
        <v>7</v>
      </c>
    </row>
    <row r="331" spans="1:11">
      <c r="A331" s="12">
        <v>1650</v>
      </c>
      <c r="B331" s="12">
        <v>7.44</v>
      </c>
      <c r="C331" s="12">
        <v>26.6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t="s">
        <v>7</v>
      </c>
    </row>
    <row r="332" spans="1:11">
      <c r="A332" s="12">
        <v>1655</v>
      </c>
      <c r="B332" s="12">
        <v>7.43</v>
      </c>
      <c r="C332" s="12">
        <v>26.6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t="s">
        <v>7</v>
      </c>
    </row>
    <row r="333" spans="1:11">
      <c r="A333" s="12">
        <v>1660</v>
      </c>
      <c r="B333" s="12">
        <v>7.37</v>
      </c>
      <c r="C333" s="12">
        <v>26.6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t="s">
        <v>7</v>
      </c>
    </row>
    <row r="334" spans="1:11">
      <c r="A334" s="12">
        <v>1665</v>
      </c>
      <c r="B334" s="12">
        <v>7.43</v>
      </c>
      <c r="C334" s="12">
        <v>26.6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t="s">
        <v>7</v>
      </c>
    </row>
    <row r="335" spans="1:11">
      <c r="A335" s="12">
        <v>1670</v>
      </c>
      <c r="B335" s="12">
        <v>7.44</v>
      </c>
      <c r="C335" s="12">
        <v>26.6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t="s">
        <v>7</v>
      </c>
    </row>
    <row r="336" spans="1:11">
      <c r="A336" s="12">
        <v>1675</v>
      </c>
      <c r="B336" s="12">
        <v>7.71</v>
      </c>
      <c r="C336" s="12">
        <v>26.6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t="s">
        <v>7</v>
      </c>
    </row>
    <row r="337" spans="1:11">
      <c r="A337" s="12">
        <v>1680</v>
      </c>
      <c r="B337" s="12">
        <v>7.43</v>
      </c>
      <c r="C337" s="12">
        <v>26.6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t="s">
        <v>7</v>
      </c>
    </row>
    <row r="338" spans="1:11">
      <c r="A338" s="12">
        <v>1685</v>
      </c>
      <c r="B338" s="12">
        <v>7.44</v>
      </c>
      <c r="C338" s="12">
        <v>26.6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t="s">
        <v>7</v>
      </c>
    </row>
    <row r="339" spans="1:11">
      <c r="A339" s="12">
        <v>1690</v>
      </c>
      <c r="B339" s="12">
        <v>7.45</v>
      </c>
      <c r="C339" s="12">
        <v>26.6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t="s">
        <v>7</v>
      </c>
    </row>
    <row r="340" spans="1:11">
      <c r="A340" s="12">
        <v>1695</v>
      </c>
      <c r="B340" s="12">
        <v>7.43</v>
      </c>
      <c r="C340" s="12">
        <v>26.6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t="s">
        <v>7</v>
      </c>
    </row>
    <row r="341" spans="1:11">
      <c r="A341" s="12">
        <v>1700</v>
      </c>
      <c r="B341" s="12">
        <v>7.44</v>
      </c>
      <c r="C341" s="12">
        <v>26.6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t="s">
        <v>7</v>
      </c>
    </row>
    <row r="342" spans="1:11">
      <c r="A342" s="12">
        <v>1705</v>
      </c>
      <c r="B342" s="12">
        <v>7.44</v>
      </c>
      <c r="C342" s="12">
        <v>26.6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t="s">
        <v>7</v>
      </c>
    </row>
    <row r="343" spans="1:11">
      <c r="A343" s="12">
        <v>1710</v>
      </c>
      <c r="B343" s="12">
        <v>7.42</v>
      </c>
      <c r="C343" s="12">
        <v>26.6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t="s">
        <v>7</v>
      </c>
    </row>
    <row r="344" spans="1:11">
      <c r="A344" s="12">
        <v>1715</v>
      </c>
      <c r="B344" s="12">
        <v>7.44</v>
      </c>
      <c r="C344" s="12">
        <v>26.6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t="s">
        <v>7</v>
      </c>
    </row>
    <row r="345" spans="1:11">
      <c r="A345" s="12">
        <v>1720</v>
      </c>
      <c r="B345" s="12">
        <v>7.44</v>
      </c>
      <c r="C345" s="12">
        <v>26.6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t="s">
        <v>7</v>
      </c>
    </row>
    <row r="346" spans="1:11">
      <c r="A346" s="12">
        <v>1725</v>
      </c>
      <c r="B346" s="12">
        <v>7.43</v>
      </c>
      <c r="C346" s="12">
        <v>26.6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t="s">
        <v>7</v>
      </c>
    </row>
    <row r="347" spans="1:11">
      <c r="A347" s="12">
        <v>1730</v>
      </c>
      <c r="B347" s="12">
        <v>7.44</v>
      </c>
      <c r="C347" s="12">
        <v>26.6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t="s">
        <v>7</v>
      </c>
    </row>
    <row r="348" spans="1:11">
      <c r="A348" s="12">
        <v>1735</v>
      </c>
      <c r="B348" s="12">
        <v>7.45</v>
      </c>
      <c r="C348" s="12">
        <v>26.6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t="s">
        <v>7</v>
      </c>
    </row>
    <row r="349" spans="1:11">
      <c r="A349" s="12">
        <v>1740</v>
      </c>
      <c r="B349" s="12">
        <v>7.43</v>
      </c>
      <c r="C349" s="12">
        <v>26.6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t="s">
        <v>7</v>
      </c>
    </row>
    <row r="350" spans="1:11">
      <c r="A350" s="12">
        <v>1745</v>
      </c>
      <c r="B350" s="12">
        <v>7.44</v>
      </c>
      <c r="C350" s="12">
        <v>26.6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t="s">
        <v>7</v>
      </c>
    </row>
    <row r="351" spans="1:11">
      <c r="A351" s="12">
        <v>1750</v>
      </c>
      <c r="B351" s="12">
        <v>7.44</v>
      </c>
      <c r="C351" s="12">
        <v>26.6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t="s">
        <v>7</v>
      </c>
    </row>
    <row r="352" spans="1:11">
      <c r="A352" s="12">
        <v>1755</v>
      </c>
      <c r="B352" s="12">
        <v>7.42</v>
      </c>
      <c r="C352" s="12">
        <v>26.6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t="s">
        <v>7</v>
      </c>
    </row>
    <row r="353" spans="1:11">
      <c r="A353" s="12">
        <v>1760</v>
      </c>
      <c r="B353" s="12">
        <v>7.44</v>
      </c>
      <c r="C353" s="12">
        <v>26.7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t="s">
        <v>7</v>
      </c>
    </row>
    <row r="354" spans="1:11">
      <c r="A354" s="12">
        <v>1765</v>
      </c>
      <c r="B354" s="12">
        <v>7.44</v>
      </c>
      <c r="C354" s="12">
        <v>26.7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t="s">
        <v>7</v>
      </c>
    </row>
    <row r="355" spans="1:11">
      <c r="A355" s="12">
        <v>1770</v>
      </c>
      <c r="B355" s="12">
        <v>7.42</v>
      </c>
      <c r="C355" s="12">
        <v>26.6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t="s">
        <v>7</v>
      </c>
    </row>
    <row r="356" spans="1:11">
      <c r="A356" s="12">
        <v>1775</v>
      </c>
      <c r="B356" s="12">
        <v>7.44</v>
      </c>
      <c r="C356" s="12">
        <v>26.7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t="s">
        <v>7</v>
      </c>
    </row>
    <row r="357" spans="1:11">
      <c r="A357" s="12">
        <v>1780</v>
      </c>
      <c r="B357" s="12">
        <v>7.43</v>
      </c>
      <c r="C357" s="12">
        <v>26.7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t="s">
        <v>7</v>
      </c>
    </row>
    <row r="358" spans="1:11">
      <c r="A358" s="12">
        <v>1785</v>
      </c>
      <c r="B358" s="12">
        <v>7.42</v>
      </c>
      <c r="C358" s="12">
        <v>26.7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t="s">
        <v>7</v>
      </c>
    </row>
    <row r="359" spans="1:11">
      <c r="A359" s="12">
        <v>1790</v>
      </c>
      <c r="B359" s="12">
        <v>7.43</v>
      </c>
      <c r="C359" s="12">
        <v>26.7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t="s">
        <v>7</v>
      </c>
    </row>
    <row r="360" spans="1:11">
      <c r="A360" s="12">
        <v>1795</v>
      </c>
      <c r="B360" s="12">
        <v>7.44</v>
      </c>
      <c r="C360" s="12">
        <v>26.7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t="s">
        <v>7</v>
      </c>
    </row>
    <row r="361" spans="1:11">
      <c r="A361" s="12">
        <v>1800</v>
      </c>
      <c r="B361" s="12">
        <v>7.41</v>
      </c>
      <c r="C361" s="12">
        <v>26.7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t="s">
        <v>7</v>
      </c>
    </row>
    <row r="362" spans="1:11">
      <c r="A362" s="12">
        <v>1805</v>
      </c>
      <c r="B362" s="12">
        <v>7.43</v>
      </c>
      <c r="C362" s="12">
        <v>26.7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t="s">
        <v>7</v>
      </c>
    </row>
    <row r="363" spans="1:11">
      <c r="A363" s="12">
        <v>1810</v>
      </c>
      <c r="B363" s="12">
        <v>7.44</v>
      </c>
      <c r="C363" s="12">
        <v>26.7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t="s">
        <v>7</v>
      </c>
    </row>
    <row r="364" spans="1:11">
      <c r="A364" s="12">
        <v>1815</v>
      </c>
      <c r="B364" s="12">
        <v>7.42</v>
      </c>
      <c r="C364" s="12">
        <v>26.7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t="s">
        <v>7</v>
      </c>
    </row>
    <row r="365" spans="1:11">
      <c r="A365" s="12">
        <v>1820</v>
      </c>
      <c r="B365" s="12">
        <v>7.44</v>
      </c>
      <c r="C365" s="12">
        <v>26.7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t="s">
        <v>7</v>
      </c>
    </row>
    <row r="366" spans="1:11">
      <c r="A366" s="12">
        <v>1825</v>
      </c>
      <c r="B366" s="12">
        <v>7.43</v>
      </c>
      <c r="C366" s="12">
        <v>26.7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t="s">
        <v>7</v>
      </c>
    </row>
    <row r="367" spans="1:11">
      <c r="A367" s="12">
        <v>1830</v>
      </c>
      <c r="B367" s="12">
        <v>7.41</v>
      </c>
      <c r="C367" s="12">
        <v>26.7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t="s">
        <v>7</v>
      </c>
    </row>
    <row r="368" spans="1:11">
      <c r="A368" s="12">
        <v>1835</v>
      </c>
      <c r="B368" s="12">
        <v>7.43</v>
      </c>
      <c r="C368" s="12">
        <v>26.7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t="s">
        <v>7</v>
      </c>
    </row>
    <row r="369" spans="1:11">
      <c r="A369" s="12">
        <v>1840</v>
      </c>
      <c r="B369" s="12">
        <v>7.44</v>
      </c>
      <c r="C369" s="12">
        <v>26.7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t="s">
        <v>7</v>
      </c>
    </row>
    <row r="370" spans="1:11">
      <c r="A370" s="12">
        <v>1845</v>
      </c>
      <c r="B370" s="12">
        <v>7.42</v>
      </c>
      <c r="C370" s="12">
        <v>26.7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t="s">
        <v>7</v>
      </c>
    </row>
    <row r="371" spans="1:11">
      <c r="A371" s="12">
        <v>1850</v>
      </c>
      <c r="B371" s="12">
        <v>7.42</v>
      </c>
      <c r="C371" s="12">
        <v>26.7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t="s">
        <v>7</v>
      </c>
    </row>
    <row r="372" spans="1:11">
      <c r="A372" s="12">
        <v>1855</v>
      </c>
      <c r="B372" s="12">
        <v>7.43</v>
      </c>
      <c r="C372" s="12">
        <v>26.7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t="s">
        <v>7</v>
      </c>
    </row>
    <row r="373" spans="1:11">
      <c r="A373" s="12">
        <v>1860</v>
      </c>
      <c r="B373" s="12">
        <v>7.36</v>
      </c>
      <c r="C373" s="12">
        <v>26.7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t="s">
        <v>7</v>
      </c>
    </row>
    <row r="374" spans="1:11">
      <c r="A374" s="12">
        <v>1865</v>
      </c>
      <c r="B374" s="12">
        <v>7.43</v>
      </c>
      <c r="C374" s="12">
        <v>26.7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t="s">
        <v>7</v>
      </c>
    </row>
    <row r="375" spans="1:11">
      <c r="A375" s="12">
        <v>1870</v>
      </c>
      <c r="B375" s="12">
        <v>7.43</v>
      </c>
      <c r="C375" s="12">
        <v>26.7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t="s">
        <v>7</v>
      </c>
    </row>
    <row r="376" spans="1:11">
      <c r="A376" s="12">
        <v>1875</v>
      </c>
      <c r="B376" s="12">
        <v>7.4</v>
      </c>
      <c r="C376" s="12">
        <v>26.7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t="s">
        <v>7</v>
      </c>
    </row>
    <row r="377" spans="1:11">
      <c r="A377" s="12">
        <v>1880</v>
      </c>
      <c r="B377" s="12">
        <v>7.42</v>
      </c>
      <c r="C377" s="12">
        <v>26.7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t="s">
        <v>7</v>
      </c>
    </row>
    <row r="378" spans="1:11">
      <c r="A378" s="12">
        <v>1885</v>
      </c>
      <c r="B378" s="12">
        <v>7.43</v>
      </c>
      <c r="C378" s="12">
        <v>26.7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t="s">
        <v>7</v>
      </c>
    </row>
    <row r="379" spans="1:11">
      <c r="A379" s="12">
        <v>1890</v>
      </c>
      <c r="B379" s="12">
        <v>7.39</v>
      </c>
      <c r="C379" s="12">
        <v>26.7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t="s">
        <v>7</v>
      </c>
    </row>
    <row r="380" spans="1:11">
      <c r="A380" s="12">
        <v>1895</v>
      </c>
      <c r="B380" s="12">
        <v>7.42</v>
      </c>
      <c r="C380" s="12">
        <v>26.7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t="s">
        <v>7</v>
      </c>
    </row>
    <row r="381" spans="1:11">
      <c r="A381" s="12">
        <v>1900</v>
      </c>
      <c r="B381" s="12">
        <v>7.43</v>
      </c>
      <c r="C381" s="12">
        <v>26.7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t="s">
        <v>7</v>
      </c>
    </row>
    <row r="382" spans="1:11">
      <c r="A382" s="12">
        <v>1905</v>
      </c>
      <c r="B382" s="12">
        <v>7.36</v>
      </c>
      <c r="C382" s="12">
        <v>26.7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t="s">
        <v>7</v>
      </c>
    </row>
    <row r="383" spans="1:11">
      <c r="A383" s="12">
        <v>1910</v>
      </c>
      <c r="B383" s="12">
        <v>7.43</v>
      </c>
      <c r="C383" s="12">
        <v>26.7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t="s">
        <v>7</v>
      </c>
    </row>
    <row r="384" spans="1:11">
      <c r="A384" s="12">
        <v>1915</v>
      </c>
      <c r="B384" s="12">
        <v>7.43</v>
      </c>
      <c r="C384" s="12">
        <v>26.7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t="s">
        <v>7</v>
      </c>
    </row>
    <row r="385" spans="1:11">
      <c r="A385" s="12">
        <v>1920</v>
      </c>
      <c r="B385" s="12">
        <v>7.4</v>
      </c>
      <c r="C385" s="12">
        <v>26.7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t="s">
        <v>7</v>
      </c>
    </row>
    <row r="386" spans="1:11">
      <c r="A386" s="12">
        <v>1925</v>
      </c>
      <c r="B386" s="12">
        <v>7.42</v>
      </c>
      <c r="C386" s="12">
        <v>26.8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t="s">
        <v>7</v>
      </c>
    </row>
    <row r="387" spans="1:11">
      <c r="A387" s="12">
        <v>1930</v>
      </c>
      <c r="B387" s="12">
        <v>7.42</v>
      </c>
      <c r="C387" s="12">
        <v>26.8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t="s">
        <v>7</v>
      </c>
    </row>
    <row r="388" spans="1:11">
      <c r="A388" s="12">
        <v>1935</v>
      </c>
      <c r="B388" s="12">
        <v>7.36</v>
      </c>
      <c r="C388" s="12">
        <v>26.8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t="s">
        <v>7</v>
      </c>
    </row>
    <row r="389" spans="1:11">
      <c r="A389" s="12">
        <v>1940</v>
      </c>
      <c r="B389" s="12">
        <v>7.42</v>
      </c>
      <c r="C389" s="12">
        <v>26.8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t="s">
        <v>7</v>
      </c>
    </row>
    <row r="390" spans="1:11">
      <c r="A390" s="12">
        <v>1945</v>
      </c>
      <c r="B390" s="12">
        <v>7.43</v>
      </c>
      <c r="C390" s="12">
        <v>26.8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t="s">
        <v>7</v>
      </c>
    </row>
    <row r="391" spans="1:11">
      <c r="A391" s="12">
        <v>1950</v>
      </c>
      <c r="B391" s="12">
        <v>7.38</v>
      </c>
      <c r="C391" s="12">
        <v>26.8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t="s">
        <v>7</v>
      </c>
    </row>
    <row r="392" spans="1:11">
      <c r="A392" s="12">
        <v>1955</v>
      </c>
      <c r="B392" s="12">
        <v>7.42</v>
      </c>
      <c r="C392" s="12">
        <v>26.8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t="s">
        <v>7</v>
      </c>
    </row>
    <row r="393" spans="1:11">
      <c r="A393" s="12">
        <v>1960</v>
      </c>
      <c r="B393" s="12">
        <v>7.42</v>
      </c>
      <c r="C393" s="12">
        <v>26.8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t="s">
        <v>7</v>
      </c>
    </row>
    <row r="394" spans="1:11">
      <c r="A394" s="12">
        <v>1965</v>
      </c>
      <c r="B394" s="12">
        <v>7.41</v>
      </c>
      <c r="C394" s="12">
        <v>26.8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t="s">
        <v>7</v>
      </c>
    </row>
    <row r="395" spans="1:11">
      <c r="A395" s="12">
        <v>1970</v>
      </c>
      <c r="B395" s="12">
        <v>7.41</v>
      </c>
      <c r="C395" s="12">
        <v>26.8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t="s">
        <v>7</v>
      </c>
    </row>
    <row r="396" spans="1:11">
      <c r="A396" s="12">
        <v>1975</v>
      </c>
      <c r="B396" s="12">
        <v>7.43</v>
      </c>
      <c r="C396" s="12">
        <v>26.8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t="s">
        <v>7</v>
      </c>
    </row>
    <row r="397" spans="1:11">
      <c r="A397" s="12">
        <v>1980</v>
      </c>
      <c r="B397" s="12">
        <v>7.36</v>
      </c>
      <c r="C397" s="12">
        <v>26.8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t="s">
        <v>7</v>
      </c>
    </row>
    <row r="398" spans="1:11">
      <c r="A398" s="12">
        <v>1985</v>
      </c>
      <c r="B398" s="12">
        <v>7.42</v>
      </c>
      <c r="C398" s="12">
        <v>26.8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t="s">
        <v>7</v>
      </c>
    </row>
    <row r="399" spans="1:11">
      <c r="A399" s="12">
        <v>1990</v>
      </c>
      <c r="B399" s="12">
        <v>7.42</v>
      </c>
      <c r="C399" s="12">
        <v>26.8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t="s">
        <v>7</v>
      </c>
    </row>
    <row r="400" spans="1:11">
      <c r="A400" s="12">
        <v>1995</v>
      </c>
      <c r="B400" s="12">
        <v>7.39</v>
      </c>
      <c r="C400" s="12">
        <v>26.8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t="s">
        <v>7</v>
      </c>
    </row>
    <row r="401" spans="1:11">
      <c r="A401" s="12">
        <v>2000</v>
      </c>
      <c r="B401" s="12">
        <v>7.4</v>
      </c>
      <c r="C401" s="12">
        <v>26.8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t="s">
        <v>7</v>
      </c>
    </row>
    <row r="402" spans="1:11">
      <c r="A402" s="12">
        <v>2005</v>
      </c>
      <c r="B402" s="12">
        <v>7.42</v>
      </c>
      <c r="C402" s="12">
        <v>26.8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t="s">
        <v>7</v>
      </c>
    </row>
    <row r="403" spans="1:11">
      <c r="A403" s="12">
        <v>2010</v>
      </c>
      <c r="B403" s="12">
        <v>7.36</v>
      </c>
      <c r="C403" s="12">
        <v>26.8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t="s">
        <v>7</v>
      </c>
    </row>
    <row r="404" spans="1:11">
      <c r="A404" s="12">
        <v>2015</v>
      </c>
      <c r="B404" s="12">
        <v>7.41</v>
      </c>
      <c r="C404" s="12">
        <v>26.8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t="s">
        <v>7</v>
      </c>
    </row>
    <row r="405" spans="1:11">
      <c r="A405" s="12">
        <v>2020</v>
      </c>
      <c r="B405" s="12">
        <v>7.41</v>
      </c>
      <c r="C405" s="12">
        <v>26.8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t="s">
        <v>7</v>
      </c>
    </row>
    <row r="406" spans="1:11">
      <c r="A406" s="12">
        <v>2025</v>
      </c>
      <c r="B406" s="12">
        <v>7.36</v>
      </c>
      <c r="C406" s="12">
        <v>26.8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t="s">
        <v>7</v>
      </c>
    </row>
    <row r="407" spans="1:11">
      <c r="A407" s="12">
        <v>2030</v>
      </c>
      <c r="B407" s="12">
        <v>7.4</v>
      </c>
      <c r="C407" s="12">
        <v>26.8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t="s">
        <v>7</v>
      </c>
    </row>
    <row r="408" spans="1:11">
      <c r="A408" s="12">
        <v>2035</v>
      </c>
      <c r="B408" s="12">
        <v>7.41</v>
      </c>
      <c r="C408" s="12">
        <v>26.8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t="s">
        <v>7</v>
      </c>
    </row>
    <row r="409" spans="1:11">
      <c r="A409" s="12">
        <v>2040</v>
      </c>
      <c r="B409" s="12">
        <v>7.47</v>
      </c>
      <c r="C409" s="12">
        <v>26.8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t="s">
        <v>7</v>
      </c>
    </row>
    <row r="410" spans="1:11">
      <c r="A410" s="12">
        <v>2045</v>
      </c>
      <c r="B410" s="12">
        <v>7.4</v>
      </c>
      <c r="C410" s="12">
        <v>26.8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t="s">
        <v>7</v>
      </c>
    </row>
    <row r="411" spans="1:11">
      <c r="A411" s="12">
        <v>2050</v>
      </c>
      <c r="B411" s="12">
        <v>7.41</v>
      </c>
      <c r="C411" s="12">
        <v>26.8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t="s">
        <v>7</v>
      </c>
    </row>
    <row r="412" spans="1:11">
      <c r="A412" s="12">
        <v>2055</v>
      </c>
      <c r="B412" s="12">
        <v>7.34</v>
      </c>
      <c r="C412" s="12">
        <v>26.8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t="s">
        <v>7</v>
      </c>
    </row>
    <row r="413" spans="1:11">
      <c r="A413" s="12">
        <v>2060</v>
      </c>
      <c r="B413" s="12">
        <v>7.4</v>
      </c>
      <c r="C413" s="12">
        <v>26.8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t="s">
        <v>7</v>
      </c>
    </row>
    <row r="414" spans="1:11">
      <c r="A414" s="12">
        <v>2065</v>
      </c>
      <c r="B414" s="12">
        <v>7.41</v>
      </c>
      <c r="C414" s="12">
        <v>26.8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t="s">
        <v>7</v>
      </c>
    </row>
    <row r="415" spans="1:11">
      <c r="A415" s="12">
        <v>2070</v>
      </c>
      <c r="B415" s="12">
        <v>7.41</v>
      </c>
      <c r="C415" s="12">
        <v>26.8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t="s">
        <v>7</v>
      </c>
    </row>
    <row r="416" spans="1:11">
      <c r="A416" s="12">
        <v>2075</v>
      </c>
      <c r="B416" s="12">
        <v>7.41</v>
      </c>
      <c r="C416" s="12">
        <v>26.8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t="s">
        <v>7</v>
      </c>
    </row>
    <row r="417" spans="1:11">
      <c r="A417" s="12">
        <v>2080</v>
      </c>
      <c r="B417" s="12">
        <v>7.41</v>
      </c>
      <c r="C417" s="12">
        <v>26.9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t="s">
        <v>7</v>
      </c>
    </row>
    <row r="418" spans="1:11">
      <c r="A418" s="12">
        <v>2085</v>
      </c>
      <c r="B418" s="12">
        <v>7.41</v>
      </c>
      <c r="C418" s="12">
        <v>26.9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0" sqref="G1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9"/>
  <sheetViews>
    <sheetView topLeftCell="A4" workbookViewId="0">
      <selection activeCell="J17" sqref="J17"/>
    </sheetView>
  </sheetViews>
  <sheetFormatPr baseColWidth="10" defaultRowHeight="15"/>
  <cols>
    <col min="1" max="1" width="11.42578125" customWidth="1"/>
    <col min="5" max="5" width="14.28515625" customWidth="1"/>
    <col min="6" max="6" width="25.42578125" customWidth="1"/>
    <col min="10" max="10" width="13.7109375" customWidth="1"/>
    <col min="12" max="12" width="17.28515625" customWidth="1"/>
    <col min="14" max="14" width="16.85546875" customWidth="1"/>
  </cols>
  <sheetData>
    <row r="1" spans="1:15" ht="15.75" thickBot="1">
      <c r="A1" s="14"/>
      <c r="B1" s="14"/>
      <c r="C1" s="14"/>
      <c r="D1" s="16" t="s">
        <v>8</v>
      </c>
      <c r="E1" s="16"/>
    </row>
    <row r="2" spans="1:15" ht="18.75" thickBot="1">
      <c r="A2" s="14"/>
      <c r="B2" s="14"/>
      <c r="C2" s="14"/>
      <c r="D2" s="46" t="s">
        <v>9</v>
      </c>
      <c r="E2" s="46"/>
      <c r="F2" s="42" t="s">
        <v>10</v>
      </c>
      <c r="G2" s="47"/>
      <c r="H2" s="41" t="s">
        <v>11</v>
      </c>
      <c r="I2" s="47"/>
      <c r="J2" s="41" t="s">
        <v>12</v>
      </c>
      <c r="K2" s="42"/>
      <c r="L2" s="43"/>
      <c r="M2" s="43"/>
      <c r="N2" s="33" t="s">
        <v>41</v>
      </c>
      <c r="O2" s="34"/>
    </row>
    <row r="3" spans="1:15" ht="18">
      <c r="A3" s="19"/>
      <c r="D3" s="17" t="s">
        <v>13</v>
      </c>
      <c r="E3" s="18">
        <f>763/760</f>
        <v>1.0039473684210527</v>
      </c>
      <c r="F3" s="2" t="s">
        <v>14</v>
      </c>
      <c r="G3" s="2">
        <v>1.2669999999999999E-3</v>
      </c>
      <c r="H3" s="1" t="s">
        <v>42</v>
      </c>
      <c r="I3" s="3">
        <v>45</v>
      </c>
      <c r="J3" s="1" t="s">
        <v>15</v>
      </c>
      <c r="K3" s="28">
        <v>1.35</v>
      </c>
      <c r="L3" s="1" t="s">
        <v>40</v>
      </c>
      <c r="M3" s="29">
        <f>(0.21*(1000/(0.082*E4/E3))/(G6))</f>
        <v>0.26510894612772584</v>
      </c>
      <c r="N3" s="39"/>
      <c r="O3" s="27">
        <f>I3/(I3+I5)</f>
        <v>0.69230769230769229</v>
      </c>
    </row>
    <row r="4" spans="1:15" ht="18">
      <c r="A4" s="15"/>
      <c r="D4" s="17" t="s">
        <v>16</v>
      </c>
      <c r="E4" s="38">
        <f>273.15+19.5</f>
        <v>292.64999999999998</v>
      </c>
      <c r="F4" s="6" t="s">
        <v>17</v>
      </c>
      <c r="G4" s="6">
        <f>273.15+[1]Dades!C2</f>
        <v>298.64999999999998</v>
      </c>
      <c r="H4" s="5" t="s">
        <v>45</v>
      </c>
      <c r="I4" s="4">
        <f>I3*60/1000</f>
        <v>2.7</v>
      </c>
      <c r="J4" s="5" t="s">
        <v>18</v>
      </c>
      <c r="K4" s="4">
        <f>(K3*PI()*0.0254^2)/4</f>
        <v>6.8405509678162192E-4</v>
      </c>
      <c r="L4" s="5" t="s">
        <v>19</v>
      </c>
      <c r="M4" s="30">
        <v>64</v>
      </c>
      <c r="N4" s="39"/>
      <c r="O4" s="31"/>
    </row>
    <row r="5" spans="1:15" ht="18.75" thickBot="1">
      <c r="A5" s="15"/>
      <c r="D5" s="17" t="s">
        <v>20</v>
      </c>
      <c r="E5" s="17">
        <f>(E4*0.082)/(E3)</f>
        <v>23.902946264744429</v>
      </c>
      <c r="F5" s="6" t="s">
        <v>21</v>
      </c>
      <c r="G5" s="6">
        <f>G3*EXP(1650*((1/G4)-(1/298.15)))</f>
        <v>1.2553151574964906E-3</v>
      </c>
      <c r="H5" s="5" t="s">
        <v>43</v>
      </c>
      <c r="I5" s="7">
        <v>20</v>
      </c>
      <c r="J5" s="5" t="s">
        <v>22</v>
      </c>
      <c r="K5" s="4">
        <f>60*K4/I4</f>
        <v>1.520122437292493E-2</v>
      </c>
      <c r="L5" s="5" t="s">
        <v>23</v>
      </c>
      <c r="M5" s="6">
        <f>(18.38+2.3*M4)/1000</f>
        <v>0.16557999999999998</v>
      </c>
      <c r="N5" s="40"/>
      <c r="O5" s="32"/>
    </row>
    <row r="6" spans="1:15" ht="15.75" thickBot="1">
      <c r="F6" s="8" t="s">
        <v>24</v>
      </c>
      <c r="G6" s="9">
        <f>1/(G5*0.082*293.15)</f>
        <v>33.139311116774195</v>
      </c>
      <c r="H6" s="5" t="s">
        <v>25</v>
      </c>
      <c r="I6" s="4">
        <f>0.0254^2*PI()/4</f>
        <v>5.0670747909749769E-4</v>
      </c>
      <c r="J6" s="8" t="s">
        <v>26</v>
      </c>
      <c r="K6" s="9">
        <f>K4/(I5/1000)</f>
        <v>3.4202754839081098E-2</v>
      </c>
      <c r="L6" s="8" t="s">
        <v>27</v>
      </c>
      <c r="M6" s="10">
        <f>M5/(I5/1000)</f>
        <v>8.2789999999999981</v>
      </c>
    </row>
    <row r="7" spans="1:15">
      <c r="H7" s="5" t="s">
        <v>28</v>
      </c>
      <c r="I7" s="4">
        <f>(I4/I6)/3600</f>
        <v>1.4801439310424889</v>
      </c>
    </row>
    <row r="8" spans="1:15" ht="15.75" thickBot="1">
      <c r="H8" s="8" t="s">
        <v>29</v>
      </c>
      <c r="I8" s="9">
        <f>(I5/I6)/(60*1000)</f>
        <v>0.6578417471299951</v>
      </c>
    </row>
    <row r="9" spans="1:15" ht="15.75" thickBot="1"/>
    <row r="10" spans="1:15" ht="15.75" thickBot="1">
      <c r="E10" s="44" t="s">
        <v>39</v>
      </c>
      <c r="F10" s="45"/>
    </row>
    <row r="11" spans="1:15" ht="18">
      <c r="B11" s="24" t="s">
        <v>30</v>
      </c>
      <c r="C11" s="25" t="s">
        <v>31</v>
      </c>
      <c r="D11" s="25" t="s">
        <v>32</v>
      </c>
      <c r="E11" s="26" t="s">
        <v>33</v>
      </c>
      <c r="F11" s="26" t="s">
        <v>34</v>
      </c>
      <c r="I11" s="13"/>
      <c r="J11" s="13"/>
    </row>
    <row r="12" spans="1:15" ht="48" customHeight="1">
      <c r="B12" s="11" t="s">
        <v>35</v>
      </c>
      <c r="C12" s="11" t="s">
        <v>36</v>
      </c>
      <c r="D12" s="11" t="s">
        <v>36</v>
      </c>
      <c r="E12" s="24" t="s">
        <v>35</v>
      </c>
      <c r="F12" s="24"/>
    </row>
    <row r="13" spans="1:15">
      <c r="B13" s="36">
        <f>[1]Dades!A2</f>
        <v>125</v>
      </c>
      <c r="C13" s="36">
        <f>[1]Dades!B2</f>
        <v>6.16</v>
      </c>
      <c r="D13" s="12">
        <f t="shared" ref="D13:D44" si="0">C13/32</f>
        <v>0.1925</v>
      </c>
      <c r="E13" s="12">
        <f t="shared" ref="E13:E44" si="1">B13-B$13</f>
        <v>0</v>
      </c>
      <c r="F13" s="23">
        <f>-LN(1-((D13-D$13)/(M$3-D$13)))</f>
        <v>0</v>
      </c>
    </row>
    <row r="14" spans="1:15">
      <c r="B14" s="36">
        <f>[1]Dades!A3</f>
        <v>130</v>
      </c>
      <c r="C14" s="36">
        <f>[1]Dades!B3</f>
        <v>6.19</v>
      </c>
      <c r="D14" s="12">
        <f t="shared" si="0"/>
        <v>0.19343750000000001</v>
      </c>
      <c r="E14" s="12">
        <f t="shared" si="1"/>
        <v>5</v>
      </c>
      <c r="F14" s="23">
        <f t="shared" ref="F14:F77" si="2">-LN(1-((D14-D$13)/(M$3-D$13)))</f>
        <v>1.2995711748813452E-2</v>
      </c>
    </row>
    <row r="15" spans="1:15">
      <c r="B15" s="36">
        <f>[1]Dades!A4</f>
        <v>135</v>
      </c>
      <c r="C15" s="36">
        <f>[1]Dades!B4</f>
        <v>6.2</v>
      </c>
      <c r="D15" s="12">
        <f t="shared" si="0"/>
        <v>0.19375000000000001</v>
      </c>
      <c r="E15" s="12">
        <f t="shared" si="1"/>
        <v>10</v>
      </c>
      <c r="F15" s="23">
        <f t="shared" si="2"/>
        <v>1.7365419365783001E-2</v>
      </c>
    </row>
    <row r="16" spans="1:15">
      <c r="B16" s="36">
        <f>[1]Dades!A5</f>
        <v>140</v>
      </c>
      <c r="C16" s="36">
        <f>[1]Dades!B5</f>
        <v>6.23</v>
      </c>
      <c r="D16" s="12">
        <f t="shared" si="0"/>
        <v>0.19468750000000001</v>
      </c>
      <c r="E16" s="12">
        <f t="shared" si="1"/>
        <v>15</v>
      </c>
      <c r="F16" s="23">
        <f t="shared" si="2"/>
        <v>3.059028986994634E-2</v>
      </c>
    </row>
    <row r="17" spans="2:6">
      <c r="B17" s="36">
        <f>[1]Dades!A6</f>
        <v>145</v>
      </c>
      <c r="C17" s="36">
        <f>[1]Dades!B6</f>
        <v>6.23</v>
      </c>
      <c r="D17" s="12">
        <f t="shared" si="0"/>
        <v>0.19468750000000001</v>
      </c>
      <c r="E17" s="12">
        <f t="shared" si="1"/>
        <v>20</v>
      </c>
      <c r="F17" s="23">
        <f t="shared" si="2"/>
        <v>3.059028986994634E-2</v>
      </c>
    </row>
    <row r="18" spans="2:6">
      <c r="B18" s="36">
        <f>[1]Dades!A7</f>
        <v>150</v>
      </c>
      <c r="C18" s="36">
        <f>[1]Dades!B7</f>
        <v>6.26</v>
      </c>
      <c r="D18" s="12">
        <f t="shared" si="0"/>
        <v>0.19562499999999999</v>
      </c>
      <c r="E18" s="12">
        <f t="shared" si="1"/>
        <v>25</v>
      </c>
      <c r="F18" s="23">
        <f t="shared" si="2"/>
        <v>4.3992404218740636E-2</v>
      </c>
    </row>
    <row r="19" spans="2:6">
      <c r="B19" s="36">
        <f>[1]Dades!A8</f>
        <v>155</v>
      </c>
      <c r="C19" s="36">
        <f>[1]Dades!B8</f>
        <v>6.28</v>
      </c>
      <c r="D19" s="12">
        <f t="shared" si="0"/>
        <v>0.19625000000000001</v>
      </c>
      <c r="E19" s="12">
        <f t="shared" si="1"/>
        <v>30</v>
      </c>
      <c r="F19" s="23">
        <f t="shared" si="2"/>
        <v>5.3027985909687575E-2</v>
      </c>
    </row>
    <row r="20" spans="2:6">
      <c r="B20" s="36">
        <f>[1]Dades!A9</f>
        <v>160</v>
      </c>
      <c r="C20" s="36">
        <f>[1]Dades!B9</f>
        <v>6.32</v>
      </c>
      <c r="D20" s="12">
        <f t="shared" si="0"/>
        <v>0.19750000000000001</v>
      </c>
      <c r="E20" s="12">
        <f t="shared" si="1"/>
        <v>35</v>
      </c>
      <c r="F20" s="23">
        <f t="shared" si="2"/>
        <v>7.1347825678585788E-2</v>
      </c>
    </row>
    <row r="21" spans="2:6">
      <c r="B21" s="36">
        <f>[1]Dades!A10</f>
        <v>165</v>
      </c>
      <c r="C21" s="36">
        <f>[1]Dades!B10</f>
        <v>6.3</v>
      </c>
      <c r="D21" s="12">
        <f t="shared" si="0"/>
        <v>0.19687499999999999</v>
      </c>
      <c r="E21" s="12">
        <f t="shared" si="1"/>
        <v>40</v>
      </c>
      <c r="F21" s="23">
        <f t="shared" si="2"/>
        <v>6.2145954314637236E-2</v>
      </c>
    </row>
    <row r="22" spans="2:6">
      <c r="B22" s="36">
        <f>[1]Dades!A11</f>
        <v>170</v>
      </c>
      <c r="C22" s="36">
        <f>[1]Dades!B11</f>
        <v>6.32</v>
      </c>
      <c r="D22" s="12">
        <f t="shared" si="0"/>
        <v>0.19750000000000001</v>
      </c>
      <c r="E22" s="12">
        <f t="shared" si="1"/>
        <v>45</v>
      </c>
      <c r="F22" s="23">
        <f t="shared" si="2"/>
        <v>7.1347825678585788E-2</v>
      </c>
    </row>
    <row r="23" spans="2:6">
      <c r="B23" s="36">
        <f>[1]Dades!A12</f>
        <v>175</v>
      </c>
      <c r="C23" s="36">
        <f>[1]Dades!B12</f>
        <v>6.3</v>
      </c>
      <c r="D23" s="12">
        <f t="shared" si="0"/>
        <v>0.19687499999999999</v>
      </c>
      <c r="E23" s="12">
        <f t="shared" si="1"/>
        <v>50</v>
      </c>
      <c r="F23" s="23">
        <f t="shared" si="2"/>
        <v>6.2145954314637236E-2</v>
      </c>
    </row>
    <row r="24" spans="2:6">
      <c r="B24" s="36">
        <f>[1]Dades!A13</f>
        <v>180</v>
      </c>
      <c r="C24" s="36">
        <f>[1]Dades!B13</f>
        <v>6.35</v>
      </c>
      <c r="D24" s="12">
        <f t="shared" si="0"/>
        <v>0.19843749999999999</v>
      </c>
      <c r="E24" s="12">
        <f t="shared" si="1"/>
        <v>55</v>
      </c>
      <c r="F24" s="23">
        <f t="shared" si="2"/>
        <v>8.5311371912918807E-2</v>
      </c>
    </row>
    <row r="25" spans="2:6">
      <c r="B25" s="36">
        <f>[1]Dades!A14</f>
        <v>185</v>
      </c>
      <c r="C25" s="36">
        <f>[1]Dades!B14</f>
        <v>6.35</v>
      </c>
      <c r="D25" s="12">
        <f t="shared" si="0"/>
        <v>0.19843749999999999</v>
      </c>
      <c r="E25" s="12">
        <f t="shared" si="1"/>
        <v>60</v>
      </c>
      <c r="F25" s="23">
        <f t="shared" si="2"/>
        <v>8.5311371912918807E-2</v>
      </c>
    </row>
    <row r="26" spans="2:6">
      <c r="B26" s="36">
        <f>[1]Dades!A15</f>
        <v>190</v>
      </c>
      <c r="C26" s="36">
        <f>[1]Dades!B15</f>
        <v>6.36</v>
      </c>
      <c r="D26" s="12">
        <f t="shared" si="0"/>
        <v>0.19875000000000001</v>
      </c>
      <c r="E26" s="12">
        <f t="shared" si="1"/>
        <v>65</v>
      </c>
      <c r="F26" s="23">
        <f t="shared" si="2"/>
        <v>9.0009555080198131E-2</v>
      </c>
    </row>
    <row r="27" spans="2:6">
      <c r="B27" s="36">
        <f>[1]Dades!A16</f>
        <v>195</v>
      </c>
      <c r="C27" s="36">
        <f>[1]Dades!B16</f>
        <v>6.37</v>
      </c>
      <c r="D27" s="12">
        <f t="shared" si="0"/>
        <v>0.1990625</v>
      </c>
      <c r="E27" s="12">
        <f t="shared" si="1"/>
        <v>70</v>
      </c>
      <c r="F27" s="23">
        <f t="shared" si="2"/>
        <v>9.472991540588814E-2</v>
      </c>
    </row>
    <row r="28" spans="2:6">
      <c r="B28" s="36">
        <f>[1]Dades!A17</f>
        <v>200</v>
      </c>
      <c r="C28" s="36">
        <f>[1]Dades!B17</f>
        <v>6.38</v>
      </c>
      <c r="D28" s="12">
        <f t="shared" si="0"/>
        <v>0.199375</v>
      </c>
      <c r="E28" s="12">
        <f t="shared" si="1"/>
        <v>75</v>
      </c>
      <c r="F28" s="23">
        <f t="shared" si="2"/>
        <v>9.9472663252112847E-2</v>
      </c>
    </row>
    <row r="29" spans="2:6">
      <c r="B29" s="36">
        <f>[1]Dades!A18</f>
        <v>210</v>
      </c>
      <c r="C29" s="36">
        <f>[1]Dades!B18</f>
        <v>6.41</v>
      </c>
      <c r="D29" s="12">
        <f t="shared" si="0"/>
        <v>0.2003125</v>
      </c>
      <c r="E29" s="12">
        <f t="shared" si="1"/>
        <v>85</v>
      </c>
      <c r="F29" s="23">
        <f t="shared" si="2"/>
        <v>0.11383738099266771</v>
      </c>
    </row>
    <row r="30" spans="2:6">
      <c r="B30" s="36">
        <f>[1]Dades!A19</f>
        <v>215</v>
      </c>
      <c r="C30" s="36">
        <f>[1]Dades!B19</f>
        <v>6.43</v>
      </c>
      <c r="D30" s="12">
        <f t="shared" si="0"/>
        <v>0.20093749999999999</v>
      </c>
      <c r="E30" s="12">
        <f t="shared" si="1"/>
        <v>90</v>
      </c>
      <c r="F30" s="23">
        <f t="shared" si="2"/>
        <v>0.12352979174572379</v>
      </c>
    </row>
    <row r="31" spans="2:6">
      <c r="B31" s="36">
        <f>[1]Dades!A20</f>
        <v>220</v>
      </c>
      <c r="C31" s="36">
        <f>[1]Dades!B20</f>
        <v>6.41</v>
      </c>
      <c r="D31" s="12">
        <f t="shared" si="0"/>
        <v>0.2003125</v>
      </c>
      <c r="E31" s="12">
        <f t="shared" si="1"/>
        <v>95</v>
      </c>
      <c r="F31" s="23">
        <f t="shared" si="2"/>
        <v>0.11383738099266771</v>
      </c>
    </row>
    <row r="32" spans="2:6">
      <c r="B32" s="36">
        <f>[1]Dades!A21</f>
        <v>225</v>
      </c>
      <c r="C32" s="36">
        <f>[1]Dades!B21</f>
        <v>6.44</v>
      </c>
      <c r="D32" s="12">
        <f t="shared" si="0"/>
        <v>0.20125000000000001</v>
      </c>
      <c r="E32" s="12">
        <f t="shared" si="1"/>
        <v>100</v>
      </c>
      <c r="F32" s="23">
        <f t="shared" si="2"/>
        <v>0.12841145484280625</v>
      </c>
    </row>
    <row r="33" spans="2:6">
      <c r="B33" s="36">
        <f>[1]Dades!A22</f>
        <v>230</v>
      </c>
      <c r="C33" s="36">
        <f>[1]Dades!B22</f>
        <v>6.45</v>
      </c>
      <c r="D33" s="12">
        <f t="shared" si="0"/>
        <v>0.20156250000000001</v>
      </c>
      <c r="E33" s="12">
        <f t="shared" si="1"/>
        <v>105</v>
      </c>
      <c r="F33" s="23">
        <f t="shared" si="2"/>
        <v>0.13331706552632108</v>
      </c>
    </row>
    <row r="34" spans="2:6">
      <c r="B34" s="36">
        <f>[1]Dades!A23</f>
        <v>240</v>
      </c>
      <c r="C34" s="36">
        <f>[1]Dades!B23</f>
        <v>6.47</v>
      </c>
      <c r="D34" s="12">
        <f t="shared" si="0"/>
        <v>0.20218749999999999</v>
      </c>
      <c r="E34" s="12">
        <f t="shared" si="1"/>
        <v>115</v>
      </c>
      <c r="F34" s="23">
        <f t="shared" si="2"/>
        <v>0.14320107761916984</v>
      </c>
    </row>
    <row r="35" spans="2:6">
      <c r="B35" s="36">
        <f>[1]Dades!A24</f>
        <v>245</v>
      </c>
      <c r="C35" s="36">
        <f>[1]Dades!B24</f>
        <v>6.48</v>
      </c>
      <c r="D35" s="12">
        <f t="shared" si="0"/>
        <v>0.20250000000000001</v>
      </c>
      <c r="E35" s="12">
        <f t="shared" si="1"/>
        <v>120</v>
      </c>
      <c r="F35" s="23">
        <f t="shared" si="2"/>
        <v>0.14817996185492049</v>
      </c>
    </row>
    <row r="36" spans="2:6">
      <c r="B36" s="36">
        <f>[1]Dades!A25</f>
        <v>250</v>
      </c>
      <c r="C36" s="36">
        <f>[1]Dades!B25</f>
        <v>6.48</v>
      </c>
      <c r="D36" s="12">
        <f t="shared" si="0"/>
        <v>0.20250000000000001</v>
      </c>
      <c r="E36" s="12">
        <f t="shared" si="1"/>
        <v>125</v>
      </c>
      <c r="F36" s="23">
        <f t="shared" si="2"/>
        <v>0.14817996185492049</v>
      </c>
    </row>
    <row r="37" spans="2:6">
      <c r="B37" s="36">
        <f>[1]Dades!A26</f>
        <v>255</v>
      </c>
      <c r="C37" s="36">
        <f>[1]Dades!B26</f>
        <v>6.49</v>
      </c>
      <c r="D37" s="12">
        <f t="shared" si="0"/>
        <v>0.20281250000000001</v>
      </c>
      <c r="E37" s="12">
        <f t="shared" si="1"/>
        <v>130</v>
      </c>
      <c r="F37" s="23">
        <f t="shared" si="2"/>
        <v>0.15318375947146554</v>
      </c>
    </row>
    <row r="38" spans="2:6">
      <c r="B38" s="36">
        <f>[1]Dades!A27</f>
        <v>260</v>
      </c>
      <c r="C38" s="36">
        <f>[1]Dades!B27</f>
        <v>6.51</v>
      </c>
      <c r="D38" s="12">
        <f t="shared" si="0"/>
        <v>0.20343749999999999</v>
      </c>
      <c r="E38" s="12">
        <f t="shared" si="1"/>
        <v>135</v>
      </c>
      <c r="F38" s="23">
        <f t="shared" si="2"/>
        <v>0.16326710095818298</v>
      </c>
    </row>
    <row r="39" spans="2:6">
      <c r="B39" s="36">
        <f>[1]Dades!A28</f>
        <v>270</v>
      </c>
      <c r="C39" s="36">
        <f>[1]Dades!B28</f>
        <v>6.52</v>
      </c>
      <c r="D39" s="12">
        <f t="shared" si="0"/>
        <v>0.20374999999999999</v>
      </c>
      <c r="E39" s="12">
        <f t="shared" si="1"/>
        <v>145</v>
      </c>
      <c r="F39" s="23">
        <f t="shared" si="2"/>
        <v>0.16834715746011572</v>
      </c>
    </row>
    <row r="40" spans="2:6">
      <c r="B40" s="36">
        <f>[1]Dades!A29</f>
        <v>275</v>
      </c>
      <c r="C40" s="36">
        <f>[1]Dades!B29</f>
        <v>6.54</v>
      </c>
      <c r="D40" s="12">
        <f t="shared" si="0"/>
        <v>0.204375</v>
      </c>
      <c r="E40" s="12">
        <f t="shared" si="1"/>
        <v>150</v>
      </c>
      <c r="F40" s="23">
        <f t="shared" si="2"/>
        <v>0.17858535311349838</v>
      </c>
    </row>
    <row r="41" spans="2:6">
      <c r="B41" s="36">
        <f>[1]Dades!A30</f>
        <v>280</v>
      </c>
      <c r="C41" s="36">
        <f>[1]Dades!B30</f>
        <v>6.56</v>
      </c>
      <c r="D41" s="12">
        <f t="shared" si="0"/>
        <v>0.20499999999999999</v>
      </c>
      <c r="E41" s="12">
        <f t="shared" si="1"/>
        <v>155</v>
      </c>
      <c r="F41" s="23">
        <f t="shared" si="2"/>
        <v>0.18892945463679248</v>
      </c>
    </row>
    <row r="42" spans="2:6">
      <c r="B42" s="36">
        <f>[1]Dades!A31</f>
        <v>285</v>
      </c>
      <c r="C42" s="36">
        <f>[1]Dades!B31</f>
        <v>6.54</v>
      </c>
      <c r="D42" s="12">
        <f t="shared" si="0"/>
        <v>0.204375</v>
      </c>
      <c r="E42" s="12">
        <f t="shared" si="1"/>
        <v>160</v>
      </c>
      <c r="F42" s="23">
        <f t="shared" si="2"/>
        <v>0.17858535311349838</v>
      </c>
    </row>
    <row r="43" spans="2:6">
      <c r="B43" s="36">
        <f>[1]Dades!A32</f>
        <v>290</v>
      </c>
      <c r="C43" s="36">
        <f>[1]Dades!B32</f>
        <v>6.56</v>
      </c>
      <c r="D43" s="12">
        <f t="shared" si="0"/>
        <v>0.20499999999999999</v>
      </c>
      <c r="E43" s="12">
        <f t="shared" si="1"/>
        <v>165</v>
      </c>
      <c r="F43" s="23">
        <f t="shared" si="2"/>
        <v>0.18892945463679248</v>
      </c>
    </row>
    <row r="44" spans="2:6">
      <c r="B44" s="36">
        <f>[1]Dades!A33</f>
        <v>295</v>
      </c>
      <c r="C44" s="36">
        <f>[1]Dades!B33</f>
        <v>6.55</v>
      </c>
      <c r="D44" s="12">
        <f t="shared" si="0"/>
        <v>0.20468749999999999</v>
      </c>
      <c r="E44" s="12">
        <f t="shared" si="1"/>
        <v>170</v>
      </c>
      <c r="F44" s="23">
        <f t="shared" si="2"/>
        <v>0.18374402888023517</v>
      </c>
    </row>
    <row r="45" spans="2:6">
      <c r="B45" s="36">
        <f>[1]Dades!A34</f>
        <v>300</v>
      </c>
      <c r="C45" s="36">
        <f>[1]Dades!B34</f>
        <v>6.57</v>
      </c>
      <c r="D45" s="12">
        <f t="shared" ref="D45:D76" si="3">C45/32</f>
        <v>0.20531250000000001</v>
      </c>
      <c r="E45" s="12">
        <f t="shared" ref="E45:E76" si="4">B45-B$13</f>
        <v>175</v>
      </c>
      <c r="F45" s="23">
        <f t="shared" si="2"/>
        <v>0.19414190925063943</v>
      </c>
    </row>
    <row r="46" spans="2:6">
      <c r="B46" s="36">
        <f>[1]Dades!A35</f>
        <v>305</v>
      </c>
      <c r="C46" s="36">
        <f>[1]Dades!B35</f>
        <v>6.59</v>
      </c>
      <c r="D46" s="12">
        <f t="shared" si="3"/>
        <v>0.2059375</v>
      </c>
      <c r="E46" s="12">
        <f t="shared" si="4"/>
        <v>180</v>
      </c>
      <c r="F46" s="23">
        <f t="shared" si="2"/>
        <v>0.20464904253059282</v>
      </c>
    </row>
    <row r="47" spans="2:6">
      <c r="B47" s="36">
        <f>[1]Dades!A36</f>
        <v>315</v>
      </c>
      <c r="C47" s="36">
        <f>[1]Dades!B36</f>
        <v>6.6</v>
      </c>
      <c r="D47" s="12">
        <f t="shared" si="3"/>
        <v>0.20624999999999999</v>
      </c>
      <c r="E47" s="12">
        <f t="shared" si="4"/>
        <v>190</v>
      </c>
      <c r="F47" s="23">
        <f t="shared" si="2"/>
        <v>0.20994430122168511</v>
      </c>
    </row>
    <row r="48" spans="2:6">
      <c r="B48" s="36">
        <f>[1]Dades!A37</f>
        <v>320</v>
      </c>
      <c r="C48" s="36">
        <f>[1]Dades!B37</f>
        <v>6.62</v>
      </c>
      <c r="D48" s="12">
        <f t="shared" si="3"/>
        <v>0.206875</v>
      </c>
      <c r="E48" s="12">
        <f t="shared" si="4"/>
        <v>195</v>
      </c>
      <c r="F48" s="23">
        <f t="shared" si="2"/>
        <v>0.220619687636152</v>
      </c>
    </row>
    <row r="49" spans="1:6">
      <c r="B49" s="36">
        <f>[1]Dades!A38</f>
        <v>325</v>
      </c>
      <c r="C49" s="36">
        <f>[1]Dades!B38</f>
        <v>6.62</v>
      </c>
      <c r="D49" s="12">
        <f t="shared" si="3"/>
        <v>0.206875</v>
      </c>
      <c r="E49" s="12">
        <f t="shared" si="4"/>
        <v>200</v>
      </c>
      <c r="F49" s="23">
        <f t="shared" si="2"/>
        <v>0.220619687636152</v>
      </c>
    </row>
    <row r="50" spans="1:6">
      <c r="B50" s="36">
        <f>[1]Dades!A39</f>
        <v>330</v>
      </c>
      <c r="C50" s="36">
        <f>[1]Dades!B39</f>
        <v>6.62</v>
      </c>
      <c r="D50" s="12">
        <f t="shared" si="3"/>
        <v>0.206875</v>
      </c>
      <c r="E50" s="12">
        <f t="shared" si="4"/>
        <v>205</v>
      </c>
      <c r="F50" s="23">
        <f t="shared" si="2"/>
        <v>0.220619687636152</v>
      </c>
    </row>
    <row r="51" spans="1:6">
      <c r="B51" s="36">
        <f>[1]Dades!A40</f>
        <v>335</v>
      </c>
      <c r="C51" s="36">
        <f>[1]Dades!B40</f>
        <v>6.64</v>
      </c>
      <c r="D51" s="12">
        <f t="shared" si="3"/>
        <v>0.20749999999999999</v>
      </c>
      <c r="E51" s="12">
        <f t="shared" si="4"/>
        <v>210</v>
      </c>
      <c r="F51" s="23">
        <f t="shared" si="2"/>
        <v>0.23141026877976473</v>
      </c>
    </row>
    <row r="52" spans="1:6">
      <c r="B52" s="36">
        <f>[1]Dades!A41</f>
        <v>340</v>
      </c>
      <c r="C52" s="36">
        <f>[1]Dades!B41</f>
        <v>6.64</v>
      </c>
      <c r="D52" s="12">
        <f t="shared" si="3"/>
        <v>0.20749999999999999</v>
      </c>
      <c r="E52" s="12">
        <f t="shared" si="4"/>
        <v>215</v>
      </c>
      <c r="F52" s="23">
        <f t="shared" si="2"/>
        <v>0.23141026877976473</v>
      </c>
    </row>
    <row r="53" spans="1:6">
      <c r="B53" s="36">
        <f>[1]Dades!A42</f>
        <v>345</v>
      </c>
      <c r="C53" s="36">
        <f>[1]Dades!B42</f>
        <v>6.64</v>
      </c>
      <c r="D53" s="12">
        <f t="shared" si="3"/>
        <v>0.20749999999999999</v>
      </c>
      <c r="E53" s="12">
        <f t="shared" si="4"/>
        <v>220</v>
      </c>
      <c r="F53" s="23">
        <f t="shared" si="2"/>
        <v>0.23141026877976473</v>
      </c>
    </row>
    <row r="54" spans="1:6">
      <c r="A54" s="14"/>
      <c r="B54" s="36">
        <f>[1]Dades!A43</f>
        <v>350</v>
      </c>
      <c r="C54" s="36">
        <f>[1]Dades!B43</f>
        <v>6.66</v>
      </c>
      <c r="D54" s="12">
        <f t="shared" si="3"/>
        <v>0.208125</v>
      </c>
      <c r="E54" s="12">
        <f t="shared" si="4"/>
        <v>225</v>
      </c>
      <c r="F54" s="23">
        <f t="shared" si="2"/>
        <v>0.24231855785637549</v>
      </c>
    </row>
    <row r="55" spans="1:6">
      <c r="A55" s="14"/>
      <c r="B55" s="36">
        <f>[1]Dades!A44</f>
        <v>355</v>
      </c>
      <c r="C55" s="36">
        <f>[1]Dades!B44</f>
        <v>6.67</v>
      </c>
      <c r="D55" s="12">
        <f t="shared" si="3"/>
        <v>0.2084375</v>
      </c>
      <c r="E55" s="12">
        <f t="shared" si="4"/>
        <v>230</v>
      </c>
      <c r="F55" s="23">
        <f t="shared" si="2"/>
        <v>0.24781765088308993</v>
      </c>
    </row>
    <row r="56" spans="1:6">
      <c r="A56" s="14"/>
      <c r="B56" s="36">
        <f>[1]Dades!A45</f>
        <v>360</v>
      </c>
      <c r="C56" s="36">
        <f>[1]Dades!B45</f>
        <v>6.67</v>
      </c>
      <c r="D56" s="12">
        <f t="shared" si="3"/>
        <v>0.2084375</v>
      </c>
      <c r="E56" s="12">
        <f t="shared" si="4"/>
        <v>235</v>
      </c>
      <c r="F56" s="23">
        <f t="shared" si="2"/>
        <v>0.24781765088308993</v>
      </c>
    </row>
    <row r="57" spans="1:6">
      <c r="A57" s="14"/>
      <c r="B57" s="36">
        <f>[1]Dades!A46</f>
        <v>365</v>
      </c>
      <c r="C57" s="36">
        <f>[1]Dades!B46</f>
        <v>6.67</v>
      </c>
      <c r="D57" s="12">
        <f t="shared" si="3"/>
        <v>0.2084375</v>
      </c>
      <c r="E57" s="12">
        <f t="shared" si="4"/>
        <v>240</v>
      </c>
      <c r="F57" s="23">
        <f t="shared" si="2"/>
        <v>0.24781765088308993</v>
      </c>
    </row>
    <row r="58" spans="1:6">
      <c r="A58" s="14"/>
      <c r="B58" s="36">
        <f>[1]Dades!A47</f>
        <v>370</v>
      </c>
      <c r="C58" s="36">
        <f>[1]Dades!B47</f>
        <v>6.68</v>
      </c>
      <c r="D58" s="12">
        <f t="shared" si="3"/>
        <v>0.20874999999999999</v>
      </c>
      <c r="E58" s="12">
        <f t="shared" si="4"/>
        <v>245</v>
      </c>
      <c r="F58" s="23">
        <f t="shared" si="2"/>
        <v>0.25334715122361828</v>
      </c>
    </row>
    <row r="59" spans="1:6">
      <c r="A59" s="14"/>
      <c r="B59" s="36">
        <f>[1]Dades!A48</f>
        <v>375</v>
      </c>
      <c r="C59" s="36">
        <f>[1]Dades!B48</f>
        <v>6.69</v>
      </c>
      <c r="D59" s="12">
        <f t="shared" si="3"/>
        <v>0.20906250000000001</v>
      </c>
      <c r="E59" s="12">
        <f t="shared" si="4"/>
        <v>250</v>
      </c>
      <c r="F59" s="23">
        <f t="shared" si="2"/>
        <v>0.25890739702396698</v>
      </c>
    </row>
    <row r="60" spans="1:6">
      <c r="B60" s="36">
        <f>[1]Dades!A49</f>
        <v>380</v>
      </c>
      <c r="C60" s="36">
        <f>[1]Dades!B49</f>
        <v>6.7</v>
      </c>
      <c r="D60" s="12">
        <f t="shared" si="3"/>
        <v>0.20937500000000001</v>
      </c>
      <c r="E60" s="12">
        <f t="shared" si="4"/>
        <v>255</v>
      </c>
      <c r="F60" s="23">
        <f t="shared" si="2"/>
        <v>0.26449873210224734</v>
      </c>
    </row>
    <row r="61" spans="1:6">
      <c r="B61" s="36">
        <f>[1]Dades!A50</f>
        <v>385</v>
      </c>
      <c r="C61" s="36">
        <f>[1]Dades!B50</f>
        <v>6.71</v>
      </c>
      <c r="D61" s="12">
        <f t="shared" si="3"/>
        <v>0.2096875</v>
      </c>
      <c r="E61" s="12">
        <f t="shared" si="4"/>
        <v>260</v>
      </c>
      <c r="F61" s="23">
        <f t="shared" si="2"/>
        <v>0.27012150607625246</v>
      </c>
    </row>
    <row r="62" spans="1:6">
      <c r="B62" s="36">
        <f>[1]Dades!A51</f>
        <v>390</v>
      </c>
      <c r="C62" s="36">
        <f>[1]Dades!B51</f>
        <v>6.71</v>
      </c>
      <c r="D62" s="12">
        <f t="shared" si="3"/>
        <v>0.2096875</v>
      </c>
      <c r="E62" s="12">
        <f t="shared" si="4"/>
        <v>265</v>
      </c>
      <c r="F62" s="23">
        <f t="shared" si="2"/>
        <v>0.27012150607625246</v>
      </c>
    </row>
    <row r="63" spans="1:6">
      <c r="B63" s="36">
        <f>[1]Dades!A52</f>
        <v>395</v>
      </c>
      <c r="C63" s="36">
        <f>[1]Dades!B52</f>
        <v>6.72</v>
      </c>
      <c r="D63" s="12">
        <f t="shared" si="3"/>
        <v>0.21</v>
      </c>
      <c r="E63" s="12">
        <f t="shared" si="4"/>
        <v>270</v>
      </c>
      <c r="F63" s="23">
        <f t="shared" si="2"/>
        <v>0.27577607449463476</v>
      </c>
    </row>
    <row r="64" spans="1:6">
      <c r="B64" s="36">
        <f>[1]Dades!A53</f>
        <v>400</v>
      </c>
      <c r="C64" s="36">
        <f>[1]Dades!B53</f>
        <v>6.73</v>
      </c>
      <c r="D64" s="12">
        <f t="shared" si="3"/>
        <v>0.21031250000000001</v>
      </c>
      <c r="E64" s="12">
        <f t="shared" si="4"/>
        <v>275</v>
      </c>
      <c r="F64" s="23">
        <f t="shared" si="2"/>
        <v>0.28146279897181781</v>
      </c>
    </row>
    <row r="65" spans="2:6">
      <c r="B65" s="36">
        <f>[1]Dades!A54</f>
        <v>405</v>
      </c>
      <c r="C65" s="36">
        <f>[1]Dades!B54</f>
        <v>6.73</v>
      </c>
      <c r="D65" s="12">
        <f t="shared" si="3"/>
        <v>0.21031250000000001</v>
      </c>
      <c r="E65" s="12">
        <f t="shared" si="4"/>
        <v>280</v>
      </c>
      <c r="F65" s="23">
        <f t="shared" si="2"/>
        <v>0.28146279897181781</v>
      </c>
    </row>
    <row r="66" spans="2:6">
      <c r="B66" s="36">
        <f>[1]Dades!A55</f>
        <v>410</v>
      </c>
      <c r="C66" s="36">
        <f>[1]Dades!B55</f>
        <v>6.74</v>
      </c>
      <c r="D66" s="12">
        <f t="shared" si="3"/>
        <v>0.21062500000000001</v>
      </c>
      <c r="E66" s="12">
        <f t="shared" si="4"/>
        <v>285</v>
      </c>
      <c r="F66" s="23">
        <f t="shared" si="2"/>
        <v>0.28718204732676111</v>
      </c>
    </row>
    <row r="67" spans="2:6">
      <c r="B67" s="36">
        <f>[1]Dades!A56</f>
        <v>415</v>
      </c>
      <c r="C67" s="36">
        <f>[1]Dades!B56</f>
        <v>6.74</v>
      </c>
      <c r="D67" s="12">
        <f t="shared" si="3"/>
        <v>0.21062500000000001</v>
      </c>
      <c r="E67" s="12">
        <f t="shared" si="4"/>
        <v>290</v>
      </c>
      <c r="F67" s="23">
        <f t="shared" si="2"/>
        <v>0.28718204732676111</v>
      </c>
    </row>
    <row r="68" spans="2:6">
      <c r="B68" s="36">
        <f>[1]Dades!A57</f>
        <v>420</v>
      </c>
      <c r="C68" s="36">
        <f>[1]Dades!B57</f>
        <v>6.74</v>
      </c>
      <c r="D68" s="12">
        <f t="shared" si="3"/>
        <v>0.21062500000000001</v>
      </c>
      <c r="E68" s="12">
        <f t="shared" si="4"/>
        <v>295</v>
      </c>
      <c r="F68" s="23">
        <f t="shared" si="2"/>
        <v>0.28718204732676111</v>
      </c>
    </row>
    <row r="69" spans="2:6">
      <c r="B69" s="36">
        <f>[1]Dades!A58</f>
        <v>425</v>
      </c>
      <c r="C69" s="36">
        <f>[1]Dades!B58</f>
        <v>6.75</v>
      </c>
      <c r="D69" s="12">
        <f t="shared" si="3"/>
        <v>0.2109375</v>
      </c>
      <c r="E69" s="12">
        <f t="shared" si="4"/>
        <v>300</v>
      </c>
      <c r="F69" s="23">
        <f t="shared" si="2"/>
        <v>0.29293419372572393</v>
      </c>
    </row>
    <row r="70" spans="2:6">
      <c r="B70" s="36">
        <f>[1]Dades!A59</f>
        <v>430</v>
      </c>
      <c r="C70" s="36">
        <f>[1]Dades!B59</f>
        <v>6.76</v>
      </c>
      <c r="D70" s="12">
        <f t="shared" si="3"/>
        <v>0.21124999999999999</v>
      </c>
      <c r="E70" s="12">
        <f t="shared" si="4"/>
        <v>305</v>
      </c>
      <c r="F70" s="23">
        <f t="shared" si="2"/>
        <v>0.29871961882915088</v>
      </c>
    </row>
    <row r="71" spans="2:6">
      <c r="B71" s="36">
        <f>[1]Dades!A60</f>
        <v>435</v>
      </c>
      <c r="C71" s="36">
        <f>[1]Dades!B60</f>
        <v>6.76</v>
      </c>
      <c r="D71" s="12">
        <f t="shared" si="3"/>
        <v>0.21124999999999999</v>
      </c>
      <c r="E71" s="12">
        <f t="shared" si="4"/>
        <v>310</v>
      </c>
      <c r="F71" s="23">
        <f t="shared" si="2"/>
        <v>0.29871961882915088</v>
      </c>
    </row>
    <row r="72" spans="2:6">
      <c r="B72" s="36">
        <f>[1]Dades!A61</f>
        <v>440</v>
      </c>
      <c r="C72" s="36">
        <f>[1]Dades!B61</f>
        <v>6.77</v>
      </c>
      <c r="D72" s="12">
        <f t="shared" si="3"/>
        <v>0.21156249999999999</v>
      </c>
      <c r="E72" s="12">
        <f t="shared" si="4"/>
        <v>315</v>
      </c>
      <c r="F72" s="23">
        <f t="shared" si="2"/>
        <v>0.30453870994283561</v>
      </c>
    </row>
    <row r="73" spans="2:6">
      <c r="B73" s="36">
        <f>[1]Dades!A62</f>
        <v>445</v>
      </c>
      <c r="C73" s="36">
        <f>[1]Dades!B62</f>
        <v>6.78</v>
      </c>
      <c r="D73" s="12">
        <f t="shared" si="3"/>
        <v>0.21187500000000001</v>
      </c>
      <c r="E73" s="12">
        <f t="shared" si="4"/>
        <v>320</v>
      </c>
      <c r="F73" s="23">
        <f t="shared" si="2"/>
        <v>0.31039186117350825</v>
      </c>
    </row>
    <row r="74" spans="2:6">
      <c r="B74" s="36">
        <f>[1]Dades!A63</f>
        <v>450</v>
      </c>
      <c r="C74" s="36">
        <f>[1]Dades!B63</f>
        <v>6.78</v>
      </c>
      <c r="D74" s="12">
        <f t="shared" si="3"/>
        <v>0.21187500000000001</v>
      </c>
      <c r="E74" s="12">
        <f t="shared" si="4"/>
        <v>325</v>
      </c>
      <c r="F74" s="23">
        <f t="shared" si="2"/>
        <v>0.31039186117350825</v>
      </c>
    </row>
    <row r="75" spans="2:6">
      <c r="B75" s="36">
        <f>[1]Dades!A64</f>
        <v>455</v>
      </c>
      <c r="C75" s="36">
        <f>[1]Dades!B64</f>
        <v>6.79</v>
      </c>
      <c r="D75" s="12">
        <f t="shared" si="3"/>
        <v>0.2121875</v>
      </c>
      <c r="E75" s="12">
        <f t="shared" si="4"/>
        <v>330</v>
      </c>
      <c r="F75" s="23">
        <f t="shared" si="2"/>
        <v>0.31627947358899977</v>
      </c>
    </row>
    <row r="76" spans="2:6">
      <c r="B76" s="36">
        <f>[1]Dades!A65</f>
        <v>460</v>
      </c>
      <c r="C76" s="36">
        <f>[1]Dades!B65</f>
        <v>6.8</v>
      </c>
      <c r="D76" s="12">
        <f t="shared" si="3"/>
        <v>0.21249999999999999</v>
      </c>
      <c r="E76" s="12">
        <f t="shared" si="4"/>
        <v>335</v>
      </c>
      <c r="F76" s="23">
        <f t="shared" si="2"/>
        <v>0.32220195538315538</v>
      </c>
    </row>
    <row r="77" spans="2:6">
      <c r="B77" s="36">
        <f>[1]Dades!A66</f>
        <v>465</v>
      </c>
      <c r="C77" s="36">
        <f>[1]Dades!B66</f>
        <v>6.78</v>
      </c>
      <c r="D77" s="12">
        <f t="shared" ref="D77:D108" si="5">C77/32</f>
        <v>0.21187500000000001</v>
      </c>
      <c r="E77" s="12">
        <f t="shared" ref="E77:E108" si="6">B77-B$13</f>
        <v>340</v>
      </c>
      <c r="F77" s="23">
        <f t="shared" si="2"/>
        <v>0.31039186117350825</v>
      </c>
    </row>
    <row r="78" spans="2:6">
      <c r="B78" s="36">
        <f>[1]Dades!A67</f>
        <v>470</v>
      </c>
      <c r="C78" s="36">
        <f>[1]Dades!B67</f>
        <v>6.8</v>
      </c>
      <c r="D78" s="12">
        <f t="shared" si="5"/>
        <v>0.21249999999999999</v>
      </c>
      <c r="E78" s="12">
        <f t="shared" si="6"/>
        <v>345</v>
      </c>
      <c r="F78" s="23">
        <f t="shared" ref="F78:F141" si="7">-LN(1-((D78-D$13)/(M$3-D$13)))</f>
        <v>0.32220195538315538</v>
      </c>
    </row>
    <row r="79" spans="2:6">
      <c r="B79" s="36">
        <f>[1]Dades!A68</f>
        <v>475</v>
      </c>
      <c r="C79" s="36">
        <f>[1]Dades!B68</f>
        <v>6.82</v>
      </c>
      <c r="D79" s="12">
        <f t="shared" si="5"/>
        <v>0.21312500000000001</v>
      </c>
      <c r="E79" s="12">
        <f t="shared" si="6"/>
        <v>350</v>
      </c>
      <c r="F79" s="23">
        <f t="shared" si="7"/>
        <v>0.33415319653692482</v>
      </c>
    </row>
    <row r="80" spans="2:6">
      <c r="B80" s="36">
        <f>[1]Dades!A69</f>
        <v>480</v>
      </c>
      <c r="C80" s="36">
        <f>[1]Dades!B69</f>
        <v>6.81</v>
      </c>
      <c r="D80" s="12">
        <f t="shared" si="5"/>
        <v>0.21281249999999999</v>
      </c>
      <c r="E80" s="12">
        <f t="shared" si="6"/>
        <v>355</v>
      </c>
      <c r="F80" s="23">
        <f t="shared" si="7"/>
        <v>0.32815972204565486</v>
      </c>
    </row>
    <row r="81" spans="2:6">
      <c r="B81" s="36">
        <f>[1]Dades!A70</f>
        <v>485</v>
      </c>
      <c r="C81" s="36">
        <f>[1]Dades!B70</f>
        <v>6.82</v>
      </c>
      <c r="D81" s="12">
        <f t="shared" si="5"/>
        <v>0.21312500000000001</v>
      </c>
      <c r="E81" s="12">
        <f t="shared" si="6"/>
        <v>360</v>
      </c>
      <c r="F81" s="23">
        <f t="shared" si="7"/>
        <v>0.33415319653692482</v>
      </c>
    </row>
    <row r="82" spans="2:6">
      <c r="B82" s="36">
        <f>[1]Dades!A71</f>
        <v>490</v>
      </c>
      <c r="C82" s="36">
        <f>[1]Dades!B71</f>
        <v>6.82</v>
      </c>
      <c r="D82" s="12">
        <f t="shared" si="5"/>
        <v>0.21312500000000001</v>
      </c>
      <c r="E82" s="12">
        <f t="shared" si="6"/>
        <v>365</v>
      </c>
      <c r="F82" s="23">
        <f t="shared" si="7"/>
        <v>0.33415319653692482</v>
      </c>
    </row>
    <row r="83" spans="2:6">
      <c r="B83" s="36">
        <f>[1]Dades!A72</f>
        <v>495</v>
      </c>
      <c r="C83" s="36">
        <f>[1]Dades!B72</f>
        <v>6.79</v>
      </c>
      <c r="D83" s="12">
        <f t="shared" si="5"/>
        <v>0.2121875</v>
      </c>
      <c r="E83" s="12">
        <f t="shared" si="6"/>
        <v>370</v>
      </c>
      <c r="F83" s="23">
        <f t="shared" si="7"/>
        <v>0.31627947358899977</v>
      </c>
    </row>
    <row r="84" spans="2:6">
      <c r="B84" s="36">
        <f>[1]Dades!A73</f>
        <v>500</v>
      </c>
      <c r="C84" s="36">
        <f>[1]Dades!B73</f>
        <v>6.83</v>
      </c>
      <c r="D84" s="12">
        <f t="shared" si="5"/>
        <v>0.2134375</v>
      </c>
      <c r="E84" s="12">
        <f t="shared" si="6"/>
        <v>375</v>
      </c>
      <c r="F84" s="23">
        <f t="shared" si="7"/>
        <v>0.34018280946832274</v>
      </c>
    </row>
    <row r="85" spans="2:6">
      <c r="B85" s="36">
        <f>[1]Dades!A74</f>
        <v>505</v>
      </c>
      <c r="C85" s="36">
        <f>[1]Dades!B74</f>
        <v>6.85</v>
      </c>
      <c r="D85" s="12">
        <f t="shared" si="5"/>
        <v>0.21406249999999999</v>
      </c>
      <c r="E85" s="12">
        <f t="shared" si="6"/>
        <v>380</v>
      </c>
      <c r="F85" s="23">
        <f t="shared" si="7"/>
        <v>0.35235221247116105</v>
      </c>
    </row>
    <row r="86" spans="2:6">
      <c r="B86" s="36">
        <f>[1]Dades!A75</f>
        <v>510</v>
      </c>
      <c r="C86" s="36">
        <f>[1]Dades!B75</f>
        <v>6.83</v>
      </c>
      <c r="D86" s="12">
        <f t="shared" si="5"/>
        <v>0.2134375</v>
      </c>
      <c r="E86" s="12">
        <f t="shared" si="6"/>
        <v>385</v>
      </c>
      <c r="F86" s="23">
        <f t="shared" si="7"/>
        <v>0.34018280946832274</v>
      </c>
    </row>
    <row r="87" spans="2:6">
      <c r="B87" s="36">
        <f>[1]Dades!A76</f>
        <v>515</v>
      </c>
      <c r="C87" s="36">
        <f>[1]Dades!B76</f>
        <v>6.85</v>
      </c>
      <c r="D87" s="12">
        <f t="shared" si="5"/>
        <v>0.21406249999999999</v>
      </c>
      <c r="E87" s="12">
        <f t="shared" si="6"/>
        <v>390</v>
      </c>
      <c r="F87" s="23">
        <f t="shared" si="7"/>
        <v>0.35235221247116105</v>
      </c>
    </row>
    <row r="88" spans="2:6">
      <c r="B88" s="36">
        <f>[1]Dades!A77</f>
        <v>520</v>
      </c>
      <c r="C88" s="36">
        <f>[1]Dades!B77</f>
        <v>6.86</v>
      </c>
      <c r="D88" s="12">
        <f t="shared" si="5"/>
        <v>0.21437500000000001</v>
      </c>
      <c r="E88" s="12">
        <f t="shared" si="6"/>
        <v>395</v>
      </c>
      <c r="F88" s="23">
        <f t="shared" si="7"/>
        <v>0.35849290371936471</v>
      </c>
    </row>
    <row r="89" spans="2:6">
      <c r="B89" s="36">
        <f>[1]Dades!A78</f>
        <v>525</v>
      </c>
      <c r="C89" s="36">
        <f>[1]Dades!B78</f>
        <v>6.83</v>
      </c>
      <c r="D89" s="12">
        <f t="shared" si="5"/>
        <v>0.2134375</v>
      </c>
      <c r="E89" s="12">
        <f t="shared" si="6"/>
        <v>400</v>
      </c>
      <c r="F89" s="23">
        <f t="shared" si="7"/>
        <v>0.34018280946832274</v>
      </c>
    </row>
    <row r="90" spans="2:6">
      <c r="B90" s="36">
        <f>[1]Dades!A79</f>
        <v>530</v>
      </c>
      <c r="C90" s="36">
        <f>[1]Dades!B79</f>
        <v>6.86</v>
      </c>
      <c r="D90" s="12">
        <f t="shared" si="5"/>
        <v>0.21437500000000001</v>
      </c>
      <c r="E90" s="12">
        <f t="shared" si="6"/>
        <v>405</v>
      </c>
      <c r="F90" s="23">
        <f t="shared" si="7"/>
        <v>0.35849290371936471</v>
      </c>
    </row>
    <row r="91" spans="2:6">
      <c r="B91" s="36">
        <f>[1]Dades!A80</f>
        <v>535</v>
      </c>
      <c r="C91" s="36">
        <f>[1]Dades!B80</f>
        <v>6.87</v>
      </c>
      <c r="D91" s="12">
        <f t="shared" si="5"/>
        <v>0.2146875</v>
      </c>
      <c r="E91" s="12">
        <f t="shared" si="6"/>
        <v>410</v>
      </c>
      <c r="F91" s="23">
        <f t="shared" si="7"/>
        <v>0.36467153616169279</v>
      </c>
    </row>
    <row r="92" spans="2:6">
      <c r="B92" s="36">
        <f>[1]Dades!A81</f>
        <v>540</v>
      </c>
      <c r="C92" s="36">
        <f>[1]Dades!B81</f>
        <v>6.85</v>
      </c>
      <c r="D92" s="12">
        <f t="shared" si="5"/>
        <v>0.21406249999999999</v>
      </c>
      <c r="E92" s="12">
        <f t="shared" si="6"/>
        <v>415</v>
      </c>
      <c r="F92" s="23">
        <f t="shared" si="7"/>
        <v>0.35235221247116105</v>
      </c>
    </row>
    <row r="93" spans="2:6">
      <c r="B93" s="36">
        <f>[1]Dades!A82</f>
        <v>545</v>
      </c>
      <c r="C93" s="36">
        <f>[1]Dades!B82</f>
        <v>6.88</v>
      </c>
      <c r="D93" s="12">
        <f t="shared" si="5"/>
        <v>0.215</v>
      </c>
      <c r="E93" s="12">
        <f t="shared" si="6"/>
        <v>420</v>
      </c>
      <c r="F93" s="23">
        <f t="shared" si="7"/>
        <v>0.37088858156541005</v>
      </c>
    </row>
    <row r="94" spans="2:6">
      <c r="B94" s="36">
        <f>[1]Dades!A83</f>
        <v>550</v>
      </c>
      <c r="C94" s="36">
        <f>[1]Dades!B83</f>
        <v>6.89</v>
      </c>
      <c r="D94" s="12">
        <f t="shared" si="5"/>
        <v>0.21531249999999999</v>
      </c>
      <c r="E94" s="12">
        <f t="shared" si="6"/>
        <v>425</v>
      </c>
      <c r="F94" s="23">
        <f t="shared" si="7"/>
        <v>0.37714452055190778</v>
      </c>
    </row>
    <row r="95" spans="2:6">
      <c r="B95" s="36">
        <f>[1]Dades!A84</f>
        <v>555</v>
      </c>
      <c r="C95" s="36">
        <f>[1]Dades!B84</f>
        <v>6.85</v>
      </c>
      <c r="D95" s="12">
        <f t="shared" si="5"/>
        <v>0.21406249999999999</v>
      </c>
      <c r="E95" s="12">
        <f t="shared" si="6"/>
        <v>430</v>
      </c>
      <c r="F95" s="23">
        <f t="shared" si="7"/>
        <v>0.35235221247116105</v>
      </c>
    </row>
    <row r="96" spans="2:6">
      <c r="B96" s="36">
        <f>[1]Dades!A85</f>
        <v>560</v>
      </c>
      <c r="C96" s="36">
        <f>[1]Dades!B85</f>
        <v>6.89</v>
      </c>
      <c r="D96" s="12">
        <f t="shared" si="5"/>
        <v>0.21531249999999999</v>
      </c>
      <c r="E96" s="12">
        <f t="shared" si="6"/>
        <v>435</v>
      </c>
      <c r="F96" s="23">
        <f t="shared" si="7"/>
        <v>0.37714452055190778</v>
      </c>
    </row>
    <row r="97" spans="2:6">
      <c r="B97" s="36">
        <f>[1]Dades!A86</f>
        <v>565</v>
      </c>
      <c r="C97" s="36">
        <f>[1]Dades!B86</f>
        <v>6.89</v>
      </c>
      <c r="D97" s="12">
        <f t="shared" si="5"/>
        <v>0.21531249999999999</v>
      </c>
      <c r="E97" s="12">
        <f t="shared" si="6"/>
        <v>440</v>
      </c>
      <c r="F97" s="23">
        <f t="shared" si="7"/>
        <v>0.37714452055190778</v>
      </c>
    </row>
    <row r="98" spans="2:6">
      <c r="B98" s="36">
        <f>[1]Dades!A87</f>
        <v>570</v>
      </c>
      <c r="C98" s="36">
        <f>[1]Dades!B87</f>
        <v>6.88</v>
      </c>
      <c r="D98" s="12">
        <f t="shared" si="5"/>
        <v>0.215</v>
      </c>
      <c r="E98" s="12">
        <f t="shared" si="6"/>
        <v>445</v>
      </c>
      <c r="F98" s="23">
        <f t="shared" si="7"/>
        <v>0.37088858156541005</v>
      </c>
    </row>
    <row r="99" spans="2:6">
      <c r="B99" s="36">
        <f>[1]Dades!A88</f>
        <v>575</v>
      </c>
      <c r="C99" s="36">
        <f>[1]Dades!B88</f>
        <v>6.9</v>
      </c>
      <c r="D99" s="12">
        <f t="shared" si="5"/>
        <v>0.21562500000000001</v>
      </c>
      <c r="E99" s="12">
        <f t="shared" si="6"/>
        <v>450</v>
      </c>
      <c r="F99" s="23">
        <f t="shared" si="7"/>
        <v>0.38343984281966637</v>
      </c>
    </row>
    <row r="100" spans="2:6">
      <c r="B100" s="36">
        <f>[1]Dades!A89</f>
        <v>580</v>
      </c>
      <c r="C100" s="36">
        <f>[1]Dades!B89</f>
        <v>6.92</v>
      </c>
      <c r="D100" s="12">
        <f t="shared" si="5"/>
        <v>0.21625</v>
      </c>
      <c r="E100" s="12">
        <f t="shared" si="6"/>
        <v>455</v>
      </c>
      <c r="F100" s="23">
        <f t="shared" si="7"/>
        <v>0.39615064276580098</v>
      </c>
    </row>
    <row r="101" spans="2:6">
      <c r="B101" s="36">
        <f>[1]Dades!A90</f>
        <v>585</v>
      </c>
      <c r="C101" s="36">
        <f>[1]Dades!B90</f>
        <v>6.89</v>
      </c>
      <c r="D101" s="12">
        <f t="shared" si="5"/>
        <v>0.21531249999999999</v>
      </c>
      <c r="E101" s="12">
        <f t="shared" si="6"/>
        <v>460</v>
      </c>
      <c r="F101" s="23">
        <f t="shared" si="7"/>
        <v>0.37714452055190778</v>
      </c>
    </row>
    <row r="102" spans="2:6">
      <c r="B102" s="36">
        <f>[1]Dades!A91</f>
        <v>590</v>
      </c>
      <c r="C102" s="36">
        <f>[1]Dades!B91</f>
        <v>6.91</v>
      </c>
      <c r="D102" s="12">
        <f t="shared" si="5"/>
        <v>0.2159375</v>
      </c>
      <c r="E102" s="12">
        <f t="shared" si="6"/>
        <v>465</v>
      </c>
      <c r="F102" s="23">
        <f t="shared" si="7"/>
        <v>0.38977504737427676</v>
      </c>
    </row>
    <row r="103" spans="2:6">
      <c r="B103" s="36">
        <f>[1]Dades!A92</f>
        <v>595</v>
      </c>
      <c r="C103" s="36">
        <f>[1]Dades!B92</f>
        <v>6.92</v>
      </c>
      <c r="D103" s="12">
        <f t="shared" si="5"/>
        <v>0.21625</v>
      </c>
      <c r="E103" s="12">
        <f t="shared" si="6"/>
        <v>470</v>
      </c>
      <c r="F103" s="23">
        <f t="shared" si="7"/>
        <v>0.39615064276580098</v>
      </c>
    </row>
    <row r="104" spans="2:6">
      <c r="B104" s="36">
        <f>[1]Dades!A93</f>
        <v>600</v>
      </c>
      <c r="C104" s="36">
        <f>[1]Dades!B93</f>
        <v>6.9</v>
      </c>
      <c r="D104" s="12">
        <f t="shared" si="5"/>
        <v>0.21562500000000001</v>
      </c>
      <c r="E104" s="12">
        <f t="shared" si="6"/>
        <v>475</v>
      </c>
      <c r="F104" s="23">
        <f t="shared" si="7"/>
        <v>0.38343984281966637</v>
      </c>
    </row>
    <row r="105" spans="2:6">
      <c r="B105" s="36">
        <f>[1]Dades!A94</f>
        <v>605</v>
      </c>
      <c r="C105" s="36">
        <f>[1]Dades!B94</f>
        <v>6.93</v>
      </c>
      <c r="D105" s="12">
        <f t="shared" si="5"/>
        <v>0.21656249999999999</v>
      </c>
      <c r="E105" s="12">
        <f t="shared" si="6"/>
        <v>480</v>
      </c>
      <c r="F105" s="23">
        <f t="shared" si="7"/>
        <v>0.40256714733374088</v>
      </c>
    </row>
    <row r="106" spans="2:6">
      <c r="B106" s="36">
        <f>[1]Dades!A95</f>
        <v>610</v>
      </c>
      <c r="C106" s="36">
        <f>[1]Dades!B95</f>
        <v>6.93</v>
      </c>
      <c r="D106" s="12">
        <f t="shared" si="5"/>
        <v>0.21656249999999999</v>
      </c>
      <c r="E106" s="12">
        <f t="shared" si="6"/>
        <v>485</v>
      </c>
      <c r="F106" s="23">
        <f t="shared" si="7"/>
        <v>0.40256714733374088</v>
      </c>
    </row>
    <row r="107" spans="2:6">
      <c r="B107" s="36">
        <f>[1]Dades!A96</f>
        <v>615</v>
      </c>
      <c r="C107" s="36">
        <f>[1]Dades!B96</f>
        <v>6.9</v>
      </c>
      <c r="D107" s="12">
        <f t="shared" si="5"/>
        <v>0.21562500000000001</v>
      </c>
      <c r="E107" s="12">
        <f t="shared" si="6"/>
        <v>490</v>
      </c>
      <c r="F107" s="23">
        <f t="shared" si="7"/>
        <v>0.38343984281966637</v>
      </c>
    </row>
    <row r="108" spans="2:6">
      <c r="B108" s="36">
        <f>[1]Dades!A97</f>
        <v>620</v>
      </c>
      <c r="C108" s="36">
        <f>[1]Dades!B97</f>
        <v>6.93</v>
      </c>
      <c r="D108" s="12">
        <f t="shared" si="5"/>
        <v>0.21656249999999999</v>
      </c>
      <c r="E108" s="12">
        <f t="shared" si="6"/>
        <v>495</v>
      </c>
      <c r="F108" s="23">
        <f t="shared" si="7"/>
        <v>0.40256714733374088</v>
      </c>
    </row>
    <row r="109" spans="2:6">
      <c r="B109" s="36">
        <f>[1]Dades!A98</f>
        <v>625</v>
      </c>
      <c r="C109" s="36">
        <f>[1]Dades!B98</f>
        <v>6.94</v>
      </c>
      <c r="D109" s="12">
        <f t="shared" ref="D109:D140" si="8">C109/32</f>
        <v>0.21687500000000001</v>
      </c>
      <c r="E109" s="12">
        <f t="shared" ref="E109:E140" si="9">B109-B$13</f>
        <v>500</v>
      </c>
      <c r="F109" s="23">
        <f t="shared" si="7"/>
        <v>0.40902508945992205</v>
      </c>
    </row>
    <row r="110" spans="2:6">
      <c r="B110" s="36">
        <f>[1]Dades!A99</f>
        <v>630</v>
      </c>
      <c r="C110" s="36">
        <f>[1]Dades!B99</f>
        <v>6.92</v>
      </c>
      <c r="D110" s="12">
        <f t="shared" si="8"/>
        <v>0.21625</v>
      </c>
      <c r="E110" s="12">
        <f t="shared" si="9"/>
        <v>505</v>
      </c>
      <c r="F110" s="23">
        <f t="shared" si="7"/>
        <v>0.39615064276580098</v>
      </c>
    </row>
    <row r="111" spans="2:6">
      <c r="B111" s="36">
        <f>[1]Dades!A100</f>
        <v>635</v>
      </c>
      <c r="C111" s="36">
        <f>[1]Dades!B100</f>
        <v>6.94</v>
      </c>
      <c r="D111" s="12">
        <f t="shared" si="8"/>
        <v>0.21687500000000001</v>
      </c>
      <c r="E111" s="12">
        <f t="shared" si="9"/>
        <v>510</v>
      </c>
      <c r="F111" s="23">
        <f t="shared" si="7"/>
        <v>0.40902508945992205</v>
      </c>
    </row>
    <row r="112" spans="2:6">
      <c r="B112" s="36">
        <f>[1]Dades!A101</f>
        <v>640</v>
      </c>
      <c r="C112" s="36">
        <f>[1]Dades!B101</f>
        <v>6.94</v>
      </c>
      <c r="D112" s="12">
        <f t="shared" si="8"/>
        <v>0.21687500000000001</v>
      </c>
      <c r="E112" s="12">
        <f t="shared" si="9"/>
        <v>515</v>
      </c>
      <c r="F112" s="23">
        <f t="shared" si="7"/>
        <v>0.40902508945992205</v>
      </c>
    </row>
    <row r="113" spans="2:6">
      <c r="B113" s="36">
        <f>[1]Dades!A102</f>
        <v>645</v>
      </c>
      <c r="C113" s="36">
        <f>[1]Dades!B102</f>
        <v>6.94</v>
      </c>
      <c r="D113" s="12">
        <f t="shared" si="8"/>
        <v>0.21687500000000001</v>
      </c>
      <c r="E113" s="12">
        <f t="shared" si="9"/>
        <v>520</v>
      </c>
      <c r="F113" s="23">
        <f t="shared" si="7"/>
        <v>0.40902508945992205</v>
      </c>
    </row>
    <row r="114" spans="2:6">
      <c r="B114" s="36">
        <f>[1]Dades!A103</f>
        <v>650</v>
      </c>
      <c r="C114" s="36">
        <f>[1]Dades!B103</f>
        <v>6.95</v>
      </c>
      <c r="D114" s="12">
        <f t="shared" si="8"/>
        <v>0.21718750000000001</v>
      </c>
      <c r="E114" s="12">
        <f t="shared" si="9"/>
        <v>525</v>
      </c>
      <c r="F114" s="23">
        <f t="shared" si="7"/>
        <v>0.41552500782959167</v>
      </c>
    </row>
    <row r="115" spans="2:6">
      <c r="B115" s="36">
        <f>[1]Dades!A104</f>
        <v>655</v>
      </c>
      <c r="C115" s="36">
        <f>[1]Dades!B104</f>
        <v>6.96</v>
      </c>
      <c r="D115" s="12">
        <f t="shared" si="8"/>
        <v>0.2175</v>
      </c>
      <c r="E115" s="12">
        <f t="shared" si="9"/>
        <v>530</v>
      </c>
      <c r="F115" s="23">
        <f t="shared" si="7"/>
        <v>0.42206745170106474</v>
      </c>
    </row>
    <row r="116" spans="2:6">
      <c r="B116" s="36">
        <f>[1]Dades!A105</f>
        <v>660</v>
      </c>
      <c r="C116" s="36">
        <f>[1]Dades!B105</f>
        <v>6.94</v>
      </c>
      <c r="D116" s="12">
        <f t="shared" si="8"/>
        <v>0.21687500000000001</v>
      </c>
      <c r="E116" s="12">
        <f t="shared" si="9"/>
        <v>535</v>
      </c>
      <c r="F116" s="23">
        <f t="shared" si="7"/>
        <v>0.40902508945992205</v>
      </c>
    </row>
    <row r="117" spans="2:6">
      <c r="B117" s="36">
        <f>[1]Dades!A106</f>
        <v>665</v>
      </c>
      <c r="C117" s="36">
        <f>[1]Dades!B106</f>
        <v>6.95</v>
      </c>
      <c r="D117" s="12">
        <f t="shared" si="8"/>
        <v>0.21718750000000001</v>
      </c>
      <c r="E117" s="12">
        <f t="shared" si="9"/>
        <v>540</v>
      </c>
      <c r="F117" s="23">
        <f t="shared" si="7"/>
        <v>0.41552500782959167</v>
      </c>
    </row>
    <row r="118" spans="2:6">
      <c r="B118" s="36">
        <f>[1]Dades!A107</f>
        <v>670</v>
      </c>
      <c r="C118" s="36">
        <f>[1]Dades!B107</f>
        <v>6.98</v>
      </c>
      <c r="D118" s="12">
        <f t="shared" si="8"/>
        <v>0.21812500000000001</v>
      </c>
      <c r="E118" s="12">
        <f t="shared" si="9"/>
        <v>545</v>
      </c>
      <c r="F118" s="23">
        <f t="shared" si="7"/>
        <v>0.43528216752836435</v>
      </c>
    </row>
    <row r="119" spans="2:6">
      <c r="B119" s="36">
        <f>[1]Dades!A108</f>
        <v>675</v>
      </c>
      <c r="C119" s="36">
        <f>[1]Dades!B108</f>
        <v>6.95</v>
      </c>
      <c r="D119" s="12">
        <f t="shared" si="8"/>
        <v>0.21718750000000001</v>
      </c>
      <c r="E119" s="12">
        <f t="shared" si="9"/>
        <v>550</v>
      </c>
      <c r="F119" s="23">
        <f t="shared" si="7"/>
        <v>0.41552500782959167</v>
      </c>
    </row>
    <row r="120" spans="2:6">
      <c r="B120" s="36">
        <f>[1]Dades!A109</f>
        <v>680</v>
      </c>
      <c r="C120" s="36">
        <f>[1]Dades!B109</f>
        <v>6.97</v>
      </c>
      <c r="D120" s="12">
        <f t="shared" si="8"/>
        <v>0.21781249999999999</v>
      </c>
      <c r="E120" s="12">
        <f t="shared" si="9"/>
        <v>555</v>
      </c>
      <c r="F120" s="23">
        <f t="shared" si="7"/>
        <v>0.428652981184242</v>
      </c>
    </row>
    <row r="121" spans="2:6">
      <c r="B121" s="36">
        <f>[1]Dades!A110</f>
        <v>685</v>
      </c>
      <c r="C121" s="36">
        <f>[1]Dades!B110</f>
        <v>6.98</v>
      </c>
      <c r="D121" s="12">
        <f t="shared" si="8"/>
        <v>0.21812500000000001</v>
      </c>
      <c r="E121" s="12">
        <f t="shared" si="9"/>
        <v>560</v>
      </c>
      <c r="F121" s="23">
        <f t="shared" si="7"/>
        <v>0.43528216752836435</v>
      </c>
    </row>
    <row r="122" spans="2:6">
      <c r="B122" s="36">
        <f>[1]Dades!A111</f>
        <v>690</v>
      </c>
      <c r="C122" s="36">
        <f>[1]Dades!B111</f>
        <v>6.96</v>
      </c>
      <c r="D122" s="12">
        <f t="shared" si="8"/>
        <v>0.2175</v>
      </c>
      <c r="E122" s="12">
        <f t="shared" si="9"/>
        <v>565</v>
      </c>
      <c r="F122" s="23">
        <f t="shared" si="7"/>
        <v>0.42206745170106474</v>
      </c>
    </row>
    <row r="123" spans="2:6">
      <c r="B123" s="36">
        <f>[1]Dades!A112</f>
        <v>695</v>
      </c>
      <c r="C123" s="36">
        <f>[1]Dades!B112</f>
        <v>6.98</v>
      </c>
      <c r="D123" s="12">
        <f t="shared" si="8"/>
        <v>0.21812500000000001</v>
      </c>
      <c r="E123" s="12">
        <f t="shared" si="9"/>
        <v>570</v>
      </c>
      <c r="F123" s="23">
        <f t="shared" si="7"/>
        <v>0.43528216752836435</v>
      </c>
    </row>
    <row r="124" spans="2:6">
      <c r="B124" s="36">
        <f>[1]Dades!A113</f>
        <v>700</v>
      </c>
      <c r="C124" s="36">
        <f>[1]Dades!B113</f>
        <v>7</v>
      </c>
      <c r="D124" s="12">
        <f t="shared" si="8"/>
        <v>0.21875</v>
      </c>
      <c r="E124" s="12">
        <f t="shared" si="9"/>
        <v>575</v>
      </c>
      <c r="F124" s="23">
        <f t="shared" si="7"/>
        <v>0.44867385328721648</v>
      </c>
    </row>
    <row r="125" spans="2:6">
      <c r="B125" s="36">
        <f>[1]Dades!A114</f>
        <v>705</v>
      </c>
      <c r="C125" s="36">
        <f>[1]Dades!B114</f>
        <v>6.95</v>
      </c>
      <c r="D125" s="12">
        <f t="shared" si="8"/>
        <v>0.21718750000000001</v>
      </c>
      <c r="E125" s="12">
        <f t="shared" si="9"/>
        <v>580</v>
      </c>
      <c r="F125" s="23">
        <f t="shared" si="7"/>
        <v>0.41552500782959167</v>
      </c>
    </row>
    <row r="126" spans="2:6">
      <c r="B126" s="36">
        <f>[1]Dades!A115</f>
        <v>710</v>
      </c>
      <c r="C126" s="36">
        <f>[1]Dades!B115</f>
        <v>6.99</v>
      </c>
      <c r="D126" s="12">
        <f t="shared" si="8"/>
        <v>0.21843750000000001</v>
      </c>
      <c r="E126" s="12">
        <f t="shared" si="9"/>
        <v>585</v>
      </c>
      <c r="F126" s="23">
        <f t="shared" si="7"/>
        <v>0.44195559341936513</v>
      </c>
    </row>
    <row r="127" spans="2:6">
      <c r="B127" s="36">
        <f>[1]Dades!A116</f>
        <v>715</v>
      </c>
      <c r="C127" s="36">
        <f>[1]Dades!B116</f>
        <v>6.99</v>
      </c>
      <c r="D127" s="12">
        <f t="shared" si="8"/>
        <v>0.21843750000000001</v>
      </c>
      <c r="E127" s="12">
        <f t="shared" si="9"/>
        <v>590</v>
      </c>
      <c r="F127" s="23">
        <f t="shared" si="7"/>
        <v>0.44195559341936513</v>
      </c>
    </row>
    <row r="128" spans="2:6">
      <c r="B128" s="36">
        <f>[1]Dades!A117</f>
        <v>720</v>
      </c>
      <c r="C128" s="36">
        <f>[1]Dades!B117</f>
        <v>7</v>
      </c>
      <c r="D128" s="12">
        <f t="shared" si="8"/>
        <v>0.21875</v>
      </c>
      <c r="E128" s="12">
        <f t="shared" si="9"/>
        <v>595</v>
      </c>
      <c r="F128" s="23">
        <f t="shared" si="7"/>
        <v>0.44867385328721648</v>
      </c>
    </row>
    <row r="129" spans="2:6">
      <c r="B129" s="36">
        <f>[1]Dades!A118</f>
        <v>725</v>
      </c>
      <c r="C129" s="36">
        <f>[1]Dades!B118</f>
        <v>7</v>
      </c>
      <c r="D129" s="12">
        <f t="shared" si="8"/>
        <v>0.21875</v>
      </c>
      <c r="E129" s="12">
        <f t="shared" si="9"/>
        <v>600</v>
      </c>
      <c r="F129" s="23">
        <f t="shared" si="7"/>
        <v>0.44867385328721648</v>
      </c>
    </row>
    <row r="130" spans="2:6">
      <c r="B130" s="36">
        <f>[1]Dades!A119</f>
        <v>730</v>
      </c>
      <c r="C130" s="36">
        <f>[1]Dades!B119</f>
        <v>7</v>
      </c>
      <c r="D130" s="12">
        <f t="shared" si="8"/>
        <v>0.21875</v>
      </c>
      <c r="E130" s="12">
        <f t="shared" si="9"/>
        <v>605</v>
      </c>
      <c r="F130" s="23">
        <f t="shared" si="7"/>
        <v>0.44867385328721648</v>
      </c>
    </row>
    <row r="131" spans="2:6">
      <c r="B131" s="36">
        <f>[1]Dades!A120</f>
        <v>735</v>
      </c>
      <c r="C131" s="36">
        <f>[1]Dades!B120</f>
        <v>7.01</v>
      </c>
      <c r="D131" s="12">
        <f t="shared" si="8"/>
        <v>0.21906249999999999</v>
      </c>
      <c r="E131" s="12">
        <f t="shared" si="9"/>
        <v>610</v>
      </c>
      <c r="F131" s="23">
        <f t="shared" si="7"/>
        <v>0.45543755362366517</v>
      </c>
    </row>
    <row r="132" spans="2:6">
      <c r="B132" s="36">
        <f>[1]Dades!A121</f>
        <v>740</v>
      </c>
      <c r="C132" s="36">
        <f>[1]Dades!B121</f>
        <v>7.01</v>
      </c>
      <c r="D132" s="12">
        <f t="shared" si="8"/>
        <v>0.21906249999999999</v>
      </c>
      <c r="E132" s="12">
        <f t="shared" si="9"/>
        <v>615</v>
      </c>
      <c r="F132" s="23">
        <f t="shared" si="7"/>
        <v>0.45543755362366517</v>
      </c>
    </row>
    <row r="133" spans="2:6">
      <c r="B133" s="36">
        <f>[1]Dades!A122</f>
        <v>745</v>
      </c>
      <c r="C133" s="36">
        <f>[1]Dades!B122</f>
        <v>7.01</v>
      </c>
      <c r="D133" s="12">
        <f t="shared" si="8"/>
        <v>0.21906249999999999</v>
      </c>
      <c r="E133" s="12">
        <f t="shared" si="9"/>
        <v>620</v>
      </c>
      <c r="F133" s="23">
        <f t="shared" si="7"/>
        <v>0.45543755362366517</v>
      </c>
    </row>
    <row r="134" spans="2:6">
      <c r="B134" s="36">
        <f>[1]Dades!A123</f>
        <v>750</v>
      </c>
      <c r="C134" s="36">
        <f>[1]Dades!B123</f>
        <v>7</v>
      </c>
      <c r="D134" s="12">
        <f t="shared" si="8"/>
        <v>0.21875</v>
      </c>
      <c r="E134" s="12">
        <f t="shared" si="9"/>
        <v>625</v>
      </c>
      <c r="F134" s="23">
        <f t="shared" si="7"/>
        <v>0.44867385328721648</v>
      </c>
    </row>
    <row r="135" spans="2:6">
      <c r="B135" s="36">
        <f>[1]Dades!A124</f>
        <v>755</v>
      </c>
      <c r="C135" s="36">
        <f>[1]Dades!B124</f>
        <v>7.01</v>
      </c>
      <c r="D135" s="12">
        <f t="shared" si="8"/>
        <v>0.21906249999999999</v>
      </c>
      <c r="E135" s="12">
        <f t="shared" si="9"/>
        <v>630</v>
      </c>
      <c r="F135" s="23">
        <f t="shared" si="7"/>
        <v>0.45543755362366517</v>
      </c>
    </row>
    <row r="136" spans="2:6">
      <c r="B136" s="36">
        <f>[1]Dades!A125</f>
        <v>760</v>
      </c>
      <c r="C136" s="36">
        <f>[1]Dades!B125</f>
        <v>7.02</v>
      </c>
      <c r="D136" s="12">
        <f t="shared" si="8"/>
        <v>0.21937499999999999</v>
      </c>
      <c r="E136" s="12">
        <f t="shared" si="9"/>
        <v>635</v>
      </c>
      <c r="F136" s="23">
        <f t="shared" si="7"/>
        <v>0.46224731331078839</v>
      </c>
    </row>
    <row r="137" spans="2:6">
      <c r="B137" s="36">
        <f>[1]Dades!A126</f>
        <v>765</v>
      </c>
      <c r="C137" s="36">
        <f>[1]Dades!B126</f>
        <v>7.03</v>
      </c>
      <c r="D137" s="12">
        <f t="shared" si="8"/>
        <v>0.21968750000000001</v>
      </c>
      <c r="E137" s="12">
        <f t="shared" si="9"/>
        <v>640</v>
      </c>
      <c r="F137" s="23">
        <f t="shared" si="7"/>
        <v>0.46910376396081493</v>
      </c>
    </row>
    <row r="138" spans="2:6">
      <c r="B138" s="36">
        <f>[1]Dades!A127</f>
        <v>770</v>
      </c>
      <c r="C138" s="36">
        <f>[1]Dades!B127</f>
        <v>7.02</v>
      </c>
      <c r="D138" s="12">
        <f t="shared" si="8"/>
        <v>0.21937499999999999</v>
      </c>
      <c r="E138" s="12">
        <f t="shared" si="9"/>
        <v>645</v>
      </c>
      <c r="F138" s="23">
        <f t="shared" si="7"/>
        <v>0.46224731331078839</v>
      </c>
    </row>
    <row r="139" spans="2:6">
      <c r="B139" s="36">
        <f>[1]Dades!A128</f>
        <v>775</v>
      </c>
      <c r="C139" s="36">
        <f>[1]Dades!B128</f>
        <v>7.03</v>
      </c>
      <c r="D139" s="12">
        <f t="shared" si="8"/>
        <v>0.21968750000000001</v>
      </c>
      <c r="E139" s="12">
        <f t="shared" si="9"/>
        <v>650</v>
      </c>
      <c r="F139" s="23">
        <f t="shared" si="7"/>
        <v>0.46910376396081493</v>
      </c>
    </row>
    <row r="140" spans="2:6">
      <c r="B140" s="36">
        <f>[1]Dades!A129</f>
        <v>780</v>
      </c>
      <c r="C140" s="36">
        <f>[1]Dades!B129</f>
        <v>6.97</v>
      </c>
      <c r="D140" s="12">
        <f t="shared" si="8"/>
        <v>0.21781249999999999</v>
      </c>
      <c r="E140" s="12">
        <f t="shared" si="9"/>
        <v>655</v>
      </c>
      <c r="F140" s="23">
        <f t="shared" si="7"/>
        <v>0.428652981184242</v>
      </c>
    </row>
    <row r="141" spans="2:6">
      <c r="B141" s="36">
        <f>[1]Dades!A130</f>
        <v>785</v>
      </c>
      <c r="C141" s="36">
        <f>[1]Dades!B130</f>
        <v>7.03</v>
      </c>
      <c r="D141" s="12">
        <f t="shared" ref="D141:D172" si="10">C141/32</f>
        <v>0.21968750000000001</v>
      </c>
      <c r="E141" s="12">
        <f t="shared" ref="E141:E174" si="11">B141-B$13</f>
        <v>660</v>
      </c>
      <c r="F141" s="23">
        <f t="shared" si="7"/>
        <v>0.46910376396081493</v>
      </c>
    </row>
    <row r="142" spans="2:6">
      <c r="B142" s="36">
        <f>[1]Dades!A131</f>
        <v>790</v>
      </c>
      <c r="C142" s="36">
        <f>[1]Dades!B131</f>
        <v>7.04</v>
      </c>
      <c r="D142" s="12">
        <f t="shared" si="10"/>
        <v>0.22</v>
      </c>
      <c r="E142" s="12">
        <f t="shared" si="11"/>
        <v>665</v>
      </c>
      <c r="F142" s="23">
        <f t="shared" ref="F142:F174" si="12">-LN(1-((D142-D$13)/(M$3-D$13)))</f>
        <v>0.47600755026767294</v>
      </c>
    </row>
    <row r="143" spans="2:6">
      <c r="B143" s="36">
        <f>[1]Dades!A132</f>
        <v>795</v>
      </c>
      <c r="C143" s="36">
        <f>[1]Dades!B132</f>
        <v>7.04</v>
      </c>
      <c r="D143" s="12">
        <f t="shared" si="10"/>
        <v>0.22</v>
      </c>
      <c r="E143" s="12">
        <f t="shared" si="11"/>
        <v>670</v>
      </c>
      <c r="F143" s="23">
        <f t="shared" si="12"/>
        <v>0.47600755026767294</v>
      </c>
    </row>
    <row r="144" spans="2:6">
      <c r="B144" s="36">
        <f>[1]Dades!A133</f>
        <v>800</v>
      </c>
      <c r="C144" s="36">
        <f>[1]Dades!B133</f>
        <v>7.04</v>
      </c>
      <c r="D144" s="12">
        <f t="shared" si="10"/>
        <v>0.22</v>
      </c>
      <c r="E144" s="12">
        <f t="shared" si="11"/>
        <v>675</v>
      </c>
      <c r="F144" s="23">
        <f t="shared" si="12"/>
        <v>0.47600755026767294</v>
      </c>
    </row>
    <row r="145" spans="2:6">
      <c r="B145" s="36">
        <f>[1]Dades!A134</f>
        <v>805</v>
      </c>
      <c r="C145" s="36">
        <f>[1]Dades!B134</f>
        <v>7.04</v>
      </c>
      <c r="D145" s="12">
        <f t="shared" si="10"/>
        <v>0.22</v>
      </c>
      <c r="E145" s="12">
        <f t="shared" si="11"/>
        <v>680</v>
      </c>
      <c r="F145" s="23">
        <f t="shared" si="12"/>
        <v>0.47600755026767294</v>
      </c>
    </row>
    <row r="146" spans="2:6">
      <c r="B146" s="36">
        <f>[1]Dades!A135</f>
        <v>810</v>
      </c>
      <c r="C146" s="36">
        <f>[1]Dades!B135</f>
        <v>7.05</v>
      </c>
      <c r="D146" s="12">
        <f t="shared" si="10"/>
        <v>0.22031249999999999</v>
      </c>
      <c r="E146" s="12">
        <f t="shared" si="11"/>
        <v>685</v>
      </c>
      <c r="F146" s="23">
        <f t="shared" si="12"/>
        <v>0.48295933037076411</v>
      </c>
    </row>
    <row r="147" spans="2:6">
      <c r="B147" s="36">
        <f>[1]Dades!A136</f>
        <v>815</v>
      </c>
      <c r="C147" s="36">
        <f>[1]Dades!B136</f>
        <v>7.04</v>
      </c>
      <c r="D147" s="12">
        <f t="shared" si="10"/>
        <v>0.22</v>
      </c>
      <c r="E147" s="12">
        <f t="shared" si="11"/>
        <v>690</v>
      </c>
      <c r="F147" s="23">
        <f t="shared" si="12"/>
        <v>0.47600755026767294</v>
      </c>
    </row>
    <row r="148" spans="2:6">
      <c r="B148" s="36">
        <f>[1]Dades!A137</f>
        <v>820</v>
      </c>
      <c r="C148" s="36">
        <f>[1]Dades!B137</f>
        <v>7.05</v>
      </c>
      <c r="D148" s="12">
        <f t="shared" si="10"/>
        <v>0.22031249999999999</v>
      </c>
      <c r="E148" s="12">
        <f t="shared" si="11"/>
        <v>695</v>
      </c>
      <c r="F148" s="23">
        <f t="shared" si="12"/>
        <v>0.48295933037076411</v>
      </c>
    </row>
    <row r="149" spans="2:6">
      <c r="B149" s="36">
        <f>[1]Dades!A138</f>
        <v>825</v>
      </c>
      <c r="C149" s="36">
        <f>[1]Dades!B138</f>
        <v>7.05</v>
      </c>
      <c r="D149" s="12">
        <f t="shared" si="10"/>
        <v>0.22031249999999999</v>
      </c>
      <c r="E149" s="12">
        <f t="shared" si="11"/>
        <v>700</v>
      </c>
      <c r="F149" s="23">
        <f t="shared" si="12"/>
        <v>0.48295933037076411</v>
      </c>
    </row>
    <row r="150" spans="2:6">
      <c r="B150" s="36">
        <f>[1]Dades!A139</f>
        <v>830</v>
      </c>
      <c r="C150" s="36">
        <f>[1]Dades!B139</f>
        <v>7.05</v>
      </c>
      <c r="D150" s="12">
        <f t="shared" si="10"/>
        <v>0.22031249999999999</v>
      </c>
      <c r="E150" s="12">
        <f t="shared" si="11"/>
        <v>705</v>
      </c>
      <c r="F150" s="23">
        <f t="shared" si="12"/>
        <v>0.48295933037076411</v>
      </c>
    </row>
    <row r="151" spans="2:6">
      <c r="B151" s="36">
        <f>[1]Dades!A140</f>
        <v>835</v>
      </c>
      <c r="C151" s="36">
        <f>[1]Dades!B140</f>
        <v>7.05</v>
      </c>
      <c r="D151" s="12">
        <f t="shared" si="10"/>
        <v>0.22031249999999999</v>
      </c>
      <c r="E151" s="12">
        <f t="shared" si="11"/>
        <v>710</v>
      </c>
      <c r="F151" s="23">
        <f t="shared" si="12"/>
        <v>0.48295933037076411</v>
      </c>
    </row>
    <row r="152" spans="2:6">
      <c r="B152" s="36">
        <f>[1]Dades!A141</f>
        <v>840</v>
      </c>
      <c r="C152" s="36">
        <f>[1]Dades!B141</f>
        <v>7.07</v>
      </c>
      <c r="D152" s="12">
        <f t="shared" si="10"/>
        <v>0.22093750000000001</v>
      </c>
      <c r="E152" s="12">
        <f t="shared" si="11"/>
        <v>715</v>
      </c>
      <c r="F152" s="23">
        <f t="shared" si="12"/>
        <v>0.49700957402289897</v>
      </c>
    </row>
    <row r="153" spans="2:6">
      <c r="B153" s="36">
        <f>[1]Dades!A142</f>
        <v>845</v>
      </c>
      <c r="C153" s="36">
        <f>[1]Dades!B142</f>
        <v>7.06</v>
      </c>
      <c r="D153" s="12">
        <f t="shared" si="10"/>
        <v>0.22062499999999999</v>
      </c>
      <c r="E153" s="12">
        <f t="shared" si="11"/>
        <v>720</v>
      </c>
      <c r="F153" s="23">
        <f t="shared" si="12"/>
        <v>0.48995977623146414</v>
      </c>
    </row>
    <row r="154" spans="2:6">
      <c r="B154" s="36">
        <f>[1]Dades!A143</f>
        <v>850</v>
      </c>
      <c r="C154" s="36">
        <f>[1]Dades!B143</f>
        <v>7.06</v>
      </c>
      <c r="D154" s="12">
        <f t="shared" si="10"/>
        <v>0.22062499999999999</v>
      </c>
      <c r="E154" s="12">
        <f t="shared" si="11"/>
        <v>725</v>
      </c>
      <c r="F154" s="23">
        <f t="shared" si="12"/>
        <v>0.48995977623146414</v>
      </c>
    </row>
    <row r="155" spans="2:6">
      <c r="B155" s="36">
        <f>[1]Dades!A144</f>
        <v>860</v>
      </c>
      <c r="C155" s="36">
        <f>[1]Dades!B144</f>
        <v>7.04</v>
      </c>
      <c r="D155" s="12">
        <f t="shared" si="10"/>
        <v>0.22</v>
      </c>
      <c r="E155" s="12">
        <f t="shared" si="11"/>
        <v>735</v>
      </c>
      <c r="F155" s="23">
        <f t="shared" si="12"/>
        <v>0.47600755026767294</v>
      </c>
    </row>
    <row r="156" spans="2:6">
      <c r="B156" s="36">
        <f>[1]Dades!A145</f>
        <v>865</v>
      </c>
      <c r="C156" s="36">
        <f>[1]Dades!B145</f>
        <v>7.07</v>
      </c>
      <c r="D156" s="12">
        <f t="shared" si="10"/>
        <v>0.22093750000000001</v>
      </c>
      <c r="E156" s="12">
        <f t="shared" si="11"/>
        <v>740</v>
      </c>
      <c r="F156" s="23">
        <f t="shared" si="12"/>
        <v>0.49700957402289897</v>
      </c>
    </row>
    <row r="157" spans="2:6">
      <c r="B157" s="36">
        <f>[1]Dades!A146</f>
        <v>870</v>
      </c>
      <c r="C157" s="36">
        <f>[1]Dades!B146</f>
        <v>7.08</v>
      </c>
      <c r="D157" s="12">
        <f t="shared" si="10"/>
        <v>0.22125</v>
      </c>
      <c r="E157" s="12">
        <f t="shared" si="11"/>
        <v>745</v>
      </c>
      <c r="F157" s="23">
        <f t="shared" si="12"/>
        <v>0.50410942453355434</v>
      </c>
    </row>
    <row r="158" spans="2:6">
      <c r="B158" s="36">
        <f>[1]Dades!A147</f>
        <v>875</v>
      </c>
      <c r="C158" s="36">
        <f>[1]Dades!B147</f>
        <v>7.07</v>
      </c>
      <c r="D158" s="12">
        <f t="shared" si="10"/>
        <v>0.22093750000000001</v>
      </c>
      <c r="E158" s="12">
        <f t="shared" si="11"/>
        <v>750</v>
      </c>
      <c r="F158" s="23">
        <f t="shared" si="12"/>
        <v>0.49700957402289897</v>
      </c>
    </row>
    <row r="159" spans="2:6">
      <c r="B159" s="36">
        <f>[1]Dades!A148</f>
        <v>880</v>
      </c>
      <c r="C159" s="36">
        <f>[1]Dades!B148</f>
        <v>7.07</v>
      </c>
      <c r="D159" s="12">
        <f t="shared" si="10"/>
        <v>0.22093750000000001</v>
      </c>
      <c r="E159" s="12">
        <f t="shared" si="11"/>
        <v>755</v>
      </c>
      <c r="F159" s="23">
        <f t="shared" si="12"/>
        <v>0.49700957402289897</v>
      </c>
    </row>
    <row r="160" spans="2:6">
      <c r="B160" s="36">
        <f>[1]Dades!A149</f>
        <v>885</v>
      </c>
      <c r="C160" s="36">
        <f>[1]Dades!B149</f>
        <v>7.09</v>
      </c>
      <c r="D160" s="12">
        <f t="shared" si="10"/>
        <v>0.2215625</v>
      </c>
      <c r="E160" s="12">
        <f t="shared" si="11"/>
        <v>760</v>
      </c>
      <c r="F160" s="23">
        <f t="shared" si="12"/>
        <v>0.5112600435853214</v>
      </c>
    </row>
    <row r="161" spans="2:8">
      <c r="B161" s="36">
        <f>[1]Dades!A150</f>
        <v>890</v>
      </c>
      <c r="C161" s="36">
        <f>[1]Dades!B150</f>
        <v>7.06</v>
      </c>
      <c r="D161" s="12">
        <f t="shared" si="10"/>
        <v>0.22062499999999999</v>
      </c>
      <c r="E161" s="12">
        <f t="shared" si="11"/>
        <v>765</v>
      </c>
      <c r="F161" s="23">
        <f t="shared" si="12"/>
        <v>0.48995977623146414</v>
      </c>
    </row>
    <row r="162" spans="2:8">
      <c r="B162" s="36">
        <f>[1]Dades!A151</f>
        <v>895</v>
      </c>
      <c r="C162" s="36">
        <f>[1]Dades!B151</f>
        <v>7.08</v>
      </c>
      <c r="D162" s="12">
        <f t="shared" si="10"/>
        <v>0.22125</v>
      </c>
      <c r="E162" s="12">
        <f t="shared" si="11"/>
        <v>770</v>
      </c>
      <c r="F162" s="23">
        <f t="shared" si="12"/>
        <v>0.50410942453355434</v>
      </c>
    </row>
    <row r="163" spans="2:8">
      <c r="B163" s="36">
        <f>[1]Dades!A152</f>
        <v>900</v>
      </c>
      <c r="C163" s="36">
        <f>[1]Dades!B152</f>
        <v>7.08</v>
      </c>
      <c r="D163" s="12">
        <f t="shared" si="10"/>
        <v>0.22125</v>
      </c>
      <c r="E163" s="12">
        <f t="shared" si="11"/>
        <v>775</v>
      </c>
      <c r="F163" s="23">
        <f t="shared" si="12"/>
        <v>0.50410942453355434</v>
      </c>
    </row>
    <row r="164" spans="2:8">
      <c r="B164" s="36">
        <f>[1]Dades!A153</f>
        <v>905</v>
      </c>
      <c r="C164" s="36">
        <f>[1]Dades!B153</f>
        <v>7.07</v>
      </c>
      <c r="D164" s="12">
        <f t="shared" si="10"/>
        <v>0.22093750000000001</v>
      </c>
      <c r="E164" s="12">
        <f t="shared" si="11"/>
        <v>780</v>
      </c>
      <c r="F164" s="23">
        <f t="shared" si="12"/>
        <v>0.49700957402289897</v>
      </c>
    </row>
    <row r="165" spans="2:8">
      <c r="B165" s="36">
        <f>[1]Dades!A154</f>
        <v>910</v>
      </c>
      <c r="C165" s="36">
        <f>[1]Dades!B154</f>
        <v>7.08</v>
      </c>
      <c r="D165" s="12">
        <f t="shared" si="10"/>
        <v>0.22125</v>
      </c>
      <c r="E165" s="12">
        <f t="shared" si="11"/>
        <v>785</v>
      </c>
      <c r="F165" s="23">
        <f t="shared" si="12"/>
        <v>0.50410942453355434</v>
      </c>
    </row>
    <row r="166" spans="2:8">
      <c r="B166" s="36">
        <f>[1]Dades!A155</f>
        <v>915</v>
      </c>
      <c r="C166" s="36">
        <f>[1]Dades!B155</f>
        <v>7.1</v>
      </c>
      <c r="D166" s="12">
        <f t="shared" si="10"/>
        <v>0.22187499999999999</v>
      </c>
      <c r="E166" s="12">
        <f t="shared" si="11"/>
        <v>790</v>
      </c>
      <c r="F166" s="23">
        <f t="shared" si="12"/>
        <v>0.51846216246659171</v>
      </c>
    </row>
    <row r="167" spans="2:8">
      <c r="B167" s="36">
        <f>[1]Dades!A156</f>
        <v>920</v>
      </c>
      <c r="C167" s="36">
        <f>[1]Dades!B156</f>
        <v>7.07</v>
      </c>
      <c r="D167" s="12">
        <f t="shared" si="10"/>
        <v>0.22093750000000001</v>
      </c>
      <c r="E167" s="12">
        <f t="shared" si="11"/>
        <v>795</v>
      </c>
      <c r="F167" s="23">
        <f t="shared" si="12"/>
        <v>0.49700957402289897</v>
      </c>
    </row>
    <row r="168" spans="2:8">
      <c r="B168" s="36">
        <f>[1]Dades!A157</f>
        <v>925</v>
      </c>
      <c r="C168" s="36">
        <f>[1]Dades!B157</f>
        <v>7.09</v>
      </c>
      <c r="D168" s="12">
        <f t="shared" si="10"/>
        <v>0.2215625</v>
      </c>
      <c r="E168" s="12">
        <f t="shared" si="11"/>
        <v>800</v>
      </c>
      <c r="F168" s="23">
        <f t="shared" si="12"/>
        <v>0.5112600435853214</v>
      </c>
    </row>
    <row r="169" spans="2:8">
      <c r="B169" s="36">
        <f>[1]Dades!A158</f>
        <v>930</v>
      </c>
      <c r="C169" s="36">
        <f>[1]Dades!B158</f>
        <v>7.1</v>
      </c>
      <c r="D169" s="12">
        <f t="shared" si="10"/>
        <v>0.22187499999999999</v>
      </c>
      <c r="E169" s="12">
        <f t="shared" si="11"/>
        <v>805</v>
      </c>
      <c r="F169" s="23">
        <f t="shared" si="12"/>
        <v>0.51846216246659171</v>
      </c>
    </row>
    <row r="170" spans="2:8">
      <c r="B170" s="36">
        <f>[1]Dades!A159</f>
        <v>935</v>
      </c>
      <c r="C170" s="36">
        <f>[1]Dades!B159</f>
        <v>7.08</v>
      </c>
      <c r="D170" s="12">
        <f t="shared" si="10"/>
        <v>0.22125</v>
      </c>
      <c r="E170" s="12">
        <f t="shared" si="11"/>
        <v>810</v>
      </c>
      <c r="F170" s="23">
        <f t="shared" si="12"/>
        <v>0.50410942453355434</v>
      </c>
    </row>
    <row r="171" spans="2:8">
      <c r="B171" s="36">
        <f>[1]Dades!A160</f>
        <v>940</v>
      </c>
      <c r="C171" s="36">
        <f>[1]Dades!B160</f>
        <v>7.1</v>
      </c>
      <c r="D171" s="12">
        <f t="shared" si="10"/>
        <v>0.22187499999999999</v>
      </c>
      <c r="E171" s="12">
        <f t="shared" si="11"/>
        <v>815</v>
      </c>
      <c r="F171" s="23">
        <f t="shared" si="12"/>
        <v>0.51846216246659171</v>
      </c>
    </row>
    <row r="172" spans="2:8">
      <c r="B172" s="36">
        <f>[1]Dades!A161</f>
        <v>945</v>
      </c>
      <c r="C172" s="36">
        <f>[1]Dades!B161</f>
        <v>7.11</v>
      </c>
      <c r="D172" s="12">
        <f t="shared" si="10"/>
        <v>0.22218750000000001</v>
      </c>
      <c r="E172" s="12">
        <f t="shared" si="11"/>
        <v>820</v>
      </c>
      <c r="F172" s="23">
        <f t="shared" si="12"/>
        <v>0.52571652838106497</v>
      </c>
    </row>
    <row r="173" spans="2:8">
      <c r="B173" s="37">
        <f>[1]Dades!A162</f>
        <v>950</v>
      </c>
      <c r="C173" s="37">
        <f>[1]Dades!B162</f>
        <v>7.09</v>
      </c>
      <c r="D173" s="20">
        <f t="shared" ref="D173:D174" si="13">C173/32</f>
        <v>0.2215625</v>
      </c>
      <c r="E173" s="20">
        <f t="shared" si="11"/>
        <v>825</v>
      </c>
      <c r="F173" s="23">
        <f t="shared" si="12"/>
        <v>0.5112600435853214</v>
      </c>
    </row>
    <row r="174" spans="2:8">
      <c r="B174" s="36">
        <f>[1]Dades!A163</f>
        <v>955</v>
      </c>
      <c r="C174" s="36">
        <f>[1]Dades!B163</f>
        <v>7.1</v>
      </c>
      <c r="D174" s="12">
        <f t="shared" si="13"/>
        <v>0.22187499999999999</v>
      </c>
      <c r="E174" s="12">
        <f t="shared" si="11"/>
        <v>830</v>
      </c>
      <c r="F174" s="23">
        <f t="shared" si="12"/>
        <v>0.51846216246659171</v>
      </c>
    </row>
    <row r="175" spans="2:8">
      <c r="B175" s="21"/>
      <c r="C175" s="21"/>
      <c r="D175" s="21"/>
      <c r="E175" s="21"/>
      <c r="F175" s="21"/>
      <c r="G175" s="21"/>
      <c r="H175" s="22"/>
    </row>
    <row r="176" spans="2:8">
      <c r="B176" s="21"/>
      <c r="C176" s="21"/>
      <c r="D176" s="21"/>
      <c r="E176" s="21"/>
      <c r="F176" s="21"/>
      <c r="G176" s="21"/>
      <c r="H176" s="22"/>
    </row>
    <row r="177" spans="2:8">
      <c r="B177" s="21"/>
      <c r="C177" s="21"/>
      <c r="D177" s="21"/>
      <c r="E177" s="21"/>
      <c r="F177" s="21"/>
      <c r="G177" s="21"/>
      <c r="H177" s="13"/>
    </row>
    <row r="178" spans="2:8">
      <c r="B178" s="21"/>
      <c r="C178" s="21"/>
      <c r="D178" s="21"/>
      <c r="E178" s="21"/>
      <c r="F178" s="21"/>
      <c r="G178" s="21"/>
      <c r="H178" s="13"/>
    </row>
    <row r="179" spans="2:8">
      <c r="B179" s="21"/>
      <c r="C179" s="21"/>
      <c r="D179" s="21"/>
      <c r="E179" s="21"/>
      <c r="F179" s="21"/>
      <c r="G179" s="21"/>
      <c r="H179" s="13"/>
    </row>
    <row r="180" spans="2:8">
      <c r="B180" s="21"/>
      <c r="C180" s="21"/>
      <c r="D180" s="21"/>
      <c r="E180" s="21"/>
      <c r="F180" s="21"/>
      <c r="G180" s="21"/>
      <c r="H180" s="13"/>
    </row>
    <row r="181" spans="2:8">
      <c r="B181" s="21"/>
      <c r="C181" s="21"/>
      <c r="D181" s="21"/>
      <c r="E181" s="21"/>
      <c r="F181" s="21"/>
      <c r="G181" s="21"/>
      <c r="H181" s="13"/>
    </row>
    <row r="182" spans="2:8">
      <c r="B182" s="21"/>
      <c r="C182" s="21"/>
      <c r="D182" s="21"/>
      <c r="E182" s="21"/>
      <c r="F182" s="21"/>
      <c r="G182" s="21"/>
      <c r="H182" s="13"/>
    </row>
    <row r="183" spans="2:8">
      <c r="B183" s="21"/>
      <c r="C183" s="21"/>
      <c r="D183" s="21"/>
      <c r="E183" s="21"/>
      <c r="F183" s="21"/>
      <c r="G183" s="21"/>
      <c r="H183" s="13"/>
    </row>
    <row r="184" spans="2:8">
      <c r="B184" s="21"/>
      <c r="C184" s="21"/>
      <c r="D184" s="21"/>
      <c r="E184" s="21"/>
      <c r="F184" s="21"/>
      <c r="G184" s="21"/>
      <c r="H184" s="13"/>
    </row>
    <row r="185" spans="2:8">
      <c r="B185" s="21"/>
      <c r="C185" s="21"/>
      <c r="D185" s="21"/>
      <c r="E185" s="21"/>
      <c r="F185" s="21"/>
      <c r="G185" s="21"/>
      <c r="H185" s="13"/>
    </row>
    <row r="186" spans="2:8">
      <c r="B186" s="21"/>
      <c r="C186" s="21"/>
      <c r="D186" s="21"/>
      <c r="E186" s="21"/>
      <c r="F186" s="21"/>
      <c r="G186" s="21"/>
      <c r="H186" s="13"/>
    </row>
    <row r="187" spans="2:8">
      <c r="B187" s="21"/>
      <c r="C187" s="21"/>
      <c r="D187" s="21"/>
      <c r="E187" s="21"/>
      <c r="F187" s="21"/>
      <c r="G187" s="21"/>
      <c r="H187" s="13"/>
    </row>
    <row r="188" spans="2:8">
      <c r="B188" s="21"/>
      <c r="C188" s="21"/>
      <c r="D188" s="21"/>
      <c r="E188" s="21"/>
      <c r="F188" s="21"/>
      <c r="G188" s="21"/>
      <c r="H188" s="13"/>
    </row>
    <row r="189" spans="2:8">
      <c r="B189" s="21"/>
      <c r="C189" s="21"/>
      <c r="D189" s="21"/>
      <c r="E189" s="21"/>
      <c r="F189" s="21"/>
      <c r="G189" s="21"/>
      <c r="H189" s="13"/>
    </row>
    <row r="190" spans="2:8">
      <c r="B190" s="21"/>
      <c r="C190" s="21"/>
      <c r="D190" s="21"/>
      <c r="E190" s="21"/>
      <c r="F190" s="21"/>
      <c r="G190" s="21"/>
      <c r="H190" s="13"/>
    </row>
    <row r="191" spans="2:8">
      <c r="B191" s="21"/>
      <c r="C191" s="21"/>
      <c r="D191" s="21"/>
      <c r="E191" s="21"/>
      <c r="F191" s="21"/>
      <c r="G191" s="21"/>
      <c r="H191" s="13"/>
    </row>
    <row r="192" spans="2:8">
      <c r="B192" s="21"/>
      <c r="C192" s="21"/>
      <c r="D192" s="21"/>
      <c r="E192" s="21"/>
      <c r="F192" s="21"/>
      <c r="G192" s="21"/>
      <c r="H192" s="13"/>
    </row>
    <row r="193" spans="2:8">
      <c r="B193" s="21"/>
      <c r="C193" s="21"/>
      <c r="D193" s="21"/>
      <c r="E193" s="21"/>
      <c r="F193" s="21"/>
      <c r="G193" s="21"/>
      <c r="H193" s="13"/>
    </row>
    <row r="194" spans="2:8">
      <c r="B194" s="21"/>
      <c r="C194" s="21"/>
      <c r="D194" s="21"/>
      <c r="E194" s="21"/>
      <c r="F194" s="21"/>
      <c r="G194" s="21"/>
      <c r="H194" s="13"/>
    </row>
    <row r="195" spans="2:8">
      <c r="B195" s="21"/>
      <c r="C195" s="21"/>
      <c r="D195" s="21"/>
      <c r="E195" s="21"/>
      <c r="F195" s="21"/>
      <c r="G195" s="21"/>
      <c r="H195" s="13"/>
    </row>
    <row r="196" spans="2:8">
      <c r="B196" s="21"/>
      <c r="C196" s="21"/>
      <c r="D196" s="21"/>
      <c r="E196" s="21"/>
      <c r="F196" s="21"/>
      <c r="G196" s="21"/>
      <c r="H196" s="13"/>
    </row>
    <row r="197" spans="2:8">
      <c r="B197" s="21"/>
      <c r="C197" s="21"/>
      <c r="D197" s="21"/>
      <c r="E197" s="21"/>
      <c r="F197" s="21"/>
      <c r="G197" s="21"/>
      <c r="H197" s="13"/>
    </row>
    <row r="198" spans="2:8">
      <c r="B198" s="21"/>
      <c r="C198" s="21"/>
      <c r="D198" s="21"/>
      <c r="E198" s="21"/>
      <c r="F198" s="21"/>
      <c r="G198" s="21"/>
      <c r="H198" s="13"/>
    </row>
    <row r="199" spans="2:8">
      <c r="B199" s="21"/>
      <c r="C199" s="21"/>
      <c r="D199" s="21"/>
      <c r="E199" s="21"/>
      <c r="F199" s="21"/>
      <c r="G199" s="21"/>
      <c r="H199" s="13"/>
    </row>
    <row r="200" spans="2:8">
      <c r="B200" s="21"/>
      <c r="C200" s="21"/>
      <c r="D200" s="21"/>
      <c r="E200" s="21"/>
      <c r="F200" s="21"/>
      <c r="G200" s="21"/>
      <c r="H200" s="13"/>
    </row>
    <row r="201" spans="2:8">
      <c r="B201" s="21"/>
      <c r="C201" s="21"/>
      <c r="D201" s="21"/>
      <c r="E201" s="21"/>
      <c r="F201" s="21"/>
      <c r="G201" s="21"/>
      <c r="H201" s="13"/>
    </row>
    <row r="202" spans="2:8">
      <c r="B202" s="21"/>
      <c r="C202" s="21"/>
      <c r="D202" s="21"/>
      <c r="E202" s="21"/>
      <c r="F202" s="21"/>
      <c r="G202" s="21"/>
      <c r="H202" s="13"/>
    </row>
    <row r="203" spans="2:8">
      <c r="B203" s="21"/>
      <c r="C203" s="21"/>
      <c r="D203" s="21"/>
      <c r="E203" s="21"/>
      <c r="F203" s="21"/>
      <c r="G203" s="21"/>
      <c r="H203" s="13"/>
    </row>
    <row r="204" spans="2:8">
      <c r="B204" s="21"/>
      <c r="C204" s="21"/>
      <c r="D204" s="21"/>
      <c r="E204" s="21"/>
      <c r="F204" s="21"/>
      <c r="G204" s="21"/>
      <c r="H204" s="13"/>
    </row>
    <row r="205" spans="2:8">
      <c r="B205" s="21"/>
      <c r="C205" s="21"/>
      <c r="D205" s="21"/>
      <c r="E205" s="21"/>
      <c r="F205" s="21"/>
      <c r="G205" s="21"/>
      <c r="H205" s="13"/>
    </row>
    <row r="206" spans="2:8">
      <c r="B206" s="21"/>
      <c r="C206" s="21"/>
      <c r="D206" s="21"/>
      <c r="E206" s="21"/>
      <c r="F206" s="21"/>
      <c r="G206" s="21"/>
      <c r="H206" s="13"/>
    </row>
    <row r="207" spans="2:8">
      <c r="B207" s="21"/>
      <c r="C207" s="21"/>
      <c r="D207" s="21"/>
      <c r="E207" s="21"/>
      <c r="F207" s="21"/>
      <c r="G207" s="21"/>
      <c r="H207" s="13"/>
    </row>
    <row r="208" spans="2:8">
      <c r="B208" s="21"/>
      <c r="C208" s="21"/>
      <c r="D208" s="21"/>
      <c r="E208" s="21"/>
      <c r="F208" s="21"/>
      <c r="G208" s="21"/>
      <c r="H208" s="13"/>
    </row>
    <row r="209" spans="2:8">
      <c r="B209" s="21"/>
      <c r="C209" s="21"/>
      <c r="D209" s="21"/>
      <c r="E209" s="21"/>
      <c r="F209" s="21"/>
      <c r="G209" s="21"/>
      <c r="H209" s="13"/>
    </row>
    <row r="210" spans="2:8">
      <c r="B210" s="21"/>
      <c r="C210" s="21"/>
      <c r="D210" s="21"/>
      <c r="E210" s="21"/>
      <c r="F210" s="21"/>
      <c r="G210" s="21"/>
      <c r="H210" s="13"/>
    </row>
    <row r="211" spans="2:8">
      <c r="B211" s="21"/>
      <c r="C211" s="21"/>
      <c r="D211" s="21"/>
      <c r="E211" s="21"/>
      <c r="F211" s="21"/>
      <c r="G211" s="21"/>
      <c r="H211" s="13"/>
    </row>
    <row r="212" spans="2:8">
      <c r="B212" s="21"/>
      <c r="C212" s="21"/>
      <c r="D212" s="21"/>
      <c r="E212" s="21"/>
      <c r="F212" s="21"/>
      <c r="G212" s="21"/>
      <c r="H212" s="13"/>
    </row>
    <row r="213" spans="2:8">
      <c r="B213" s="21"/>
      <c r="C213" s="21"/>
      <c r="D213" s="21"/>
      <c r="E213" s="21"/>
      <c r="F213" s="21"/>
      <c r="G213" s="21"/>
      <c r="H213" s="13"/>
    </row>
    <row r="214" spans="2:8">
      <c r="B214" s="21"/>
      <c r="C214" s="21"/>
      <c r="D214" s="21"/>
      <c r="E214" s="21"/>
      <c r="F214" s="21"/>
      <c r="G214" s="21"/>
      <c r="H214" s="13"/>
    </row>
    <row r="215" spans="2:8">
      <c r="B215" s="21"/>
      <c r="C215" s="21"/>
      <c r="D215" s="21"/>
      <c r="E215" s="21"/>
      <c r="F215" s="21"/>
      <c r="G215" s="21"/>
      <c r="H215" s="13"/>
    </row>
    <row r="216" spans="2:8">
      <c r="B216" s="21"/>
      <c r="C216" s="21"/>
      <c r="D216" s="21"/>
      <c r="E216" s="21"/>
      <c r="F216" s="21"/>
      <c r="G216" s="21"/>
      <c r="H216" s="13"/>
    </row>
    <row r="217" spans="2:8">
      <c r="B217" s="21"/>
      <c r="C217" s="21"/>
      <c r="D217" s="21"/>
      <c r="E217" s="21"/>
      <c r="F217" s="21"/>
      <c r="G217" s="21"/>
      <c r="H217" s="13"/>
    </row>
    <row r="218" spans="2:8">
      <c r="B218" s="21"/>
      <c r="C218" s="21"/>
      <c r="D218" s="21"/>
      <c r="E218" s="21"/>
      <c r="F218" s="21"/>
      <c r="G218" s="21"/>
      <c r="H218" s="13"/>
    </row>
    <row r="219" spans="2:8">
      <c r="B219" s="21"/>
      <c r="C219" s="21"/>
      <c r="D219" s="21"/>
      <c r="E219" s="21"/>
      <c r="F219" s="21"/>
      <c r="G219" s="21"/>
      <c r="H219" s="13"/>
    </row>
    <row r="220" spans="2:8">
      <c r="B220" s="21"/>
      <c r="C220" s="21"/>
      <c r="D220" s="21"/>
      <c r="E220" s="21"/>
      <c r="F220" s="21"/>
      <c r="G220" s="21"/>
      <c r="H220" s="13"/>
    </row>
    <row r="221" spans="2:8">
      <c r="B221" s="21"/>
      <c r="C221" s="21"/>
      <c r="D221" s="21"/>
      <c r="E221" s="21"/>
      <c r="F221" s="21"/>
      <c r="G221" s="21"/>
      <c r="H221" s="13"/>
    </row>
    <row r="222" spans="2:8">
      <c r="B222" s="21"/>
      <c r="C222" s="21"/>
      <c r="D222" s="21"/>
      <c r="E222" s="21"/>
      <c r="F222" s="21"/>
      <c r="G222" s="21"/>
      <c r="H222" s="13"/>
    </row>
    <row r="223" spans="2:8">
      <c r="B223" s="21"/>
      <c r="C223" s="21"/>
      <c r="D223" s="21"/>
      <c r="E223" s="21"/>
      <c r="F223" s="21"/>
      <c r="G223" s="21"/>
      <c r="H223" s="13"/>
    </row>
    <row r="224" spans="2:8">
      <c r="B224" s="21"/>
      <c r="C224" s="21"/>
      <c r="D224" s="21"/>
      <c r="E224" s="21"/>
      <c r="F224" s="21"/>
      <c r="G224" s="21"/>
      <c r="H224" s="13"/>
    </row>
    <row r="225" spans="2:8">
      <c r="B225" s="21"/>
      <c r="C225" s="21"/>
      <c r="D225" s="21"/>
      <c r="E225" s="21"/>
      <c r="F225" s="21"/>
      <c r="G225" s="21"/>
      <c r="H225" s="13"/>
    </row>
    <row r="226" spans="2:8">
      <c r="B226" s="21"/>
      <c r="C226" s="21"/>
      <c r="D226" s="21"/>
      <c r="E226" s="21"/>
      <c r="F226" s="21"/>
      <c r="G226" s="21"/>
      <c r="H226" s="13"/>
    </row>
    <row r="227" spans="2:8">
      <c r="B227" s="21"/>
      <c r="C227" s="21"/>
      <c r="D227" s="21"/>
      <c r="E227" s="21"/>
      <c r="F227" s="21"/>
      <c r="G227" s="21"/>
      <c r="H227" s="13"/>
    </row>
    <row r="228" spans="2:8">
      <c r="B228" s="21"/>
      <c r="C228" s="21"/>
      <c r="D228" s="21"/>
      <c r="E228" s="21"/>
      <c r="F228" s="21"/>
      <c r="G228" s="21"/>
      <c r="H228" s="13"/>
    </row>
    <row r="229" spans="2:8">
      <c r="B229" s="21"/>
      <c r="C229" s="21"/>
      <c r="D229" s="21"/>
      <c r="E229" s="21"/>
      <c r="F229" s="21"/>
      <c r="G229" s="21"/>
      <c r="H229" s="13"/>
    </row>
    <row r="230" spans="2:8">
      <c r="B230" s="21"/>
      <c r="C230" s="21"/>
      <c r="D230" s="21"/>
      <c r="E230" s="21"/>
      <c r="F230" s="21"/>
      <c r="G230" s="21"/>
      <c r="H230" s="13"/>
    </row>
    <row r="231" spans="2:8">
      <c r="B231" s="21"/>
      <c r="C231" s="21"/>
      <c r="D231" s="21"/>
      <c r="E231" s="21"/>
      <c r="F231" s="21"/>
      <c r="G231" s="21"/>
      <c r="H231" s="13"/>
    </row>
    <row r="232" spans="2:8">
      <c r="B232" s="21"/>
      <c r="C232" s="21"/>
      <c r="D232" s="21"/>
      <c r="E232" s="21"/>
      <c r="F232" s="21"/>
      <c r="G232" s="21"/>
      <c r="H232" s="13"/>
    </row>
    <row r="233" spans="2:8">
      <c r="B233" s="21"/>
      <c r="C233" s="21"/>
      <c r="D233" s="21"/>
      <c r="E233" s="21"/>
      <c r="F233" s="21"/>
      <c r="G233" s="21"/>
      <c r="H233" s="13"/>
    </row>
    <row r="234" spans="2:8">
      <c r="B234" s="21"/>
      <c r="C234" s="21"/>
      <c r="D234" s="21"/>
      <c r="E234" s="21"/>
      <c r="F234" s="21"/>
      <c r="G234" s="21"/>
      <c r="H234" s="13"/>
    </row>
    <row r="235" spans="2:8">
      <c r="B235" s="21"/>
      <c r="C235" s="21"/>
      <c r="D235" s="21"/>
      <c r="E235" s="21"/>
      <c r="F235" s="21"/>
      <c r="G235" s="21"/>
      <c r="H235" s="13"/>
    </row>
    <row r="236" spans="2:8">
      <c r="B236" s="21"/>
      <c r="C236" s="21"/>
      <c r="D236" s="21"/>
      <c r="E236" s="21"/>
      <c r="F236" s="21"/>
      <c r="G236" s="21"/>
      <c r="H236" s="13"/>
    </row>
    <row r="237" spans="2:8">
      <c r="B237" s="21"/>
      <c r="C237" s="21"/>
      <c r="D237" s="21"/>
      <c r="E237" s="21"/>
      <c r="F237" s="21"/>
      <c r="G237" s="21"/>
      <c r="H237" s="13"/>
    </row>
    <row r="238" spans="2:8">
      <c r="B238" s="21"/>
      <c r="C238" s="21"/>
      <c r="D238" s="21"/>
      <c r="E238" s="21"/>
      <c r="F238" s="21"/>
      <c r="G238" s="21"/>
      <c r="H238" s="13"/>
    </row>
    <row r="239" spans="2:8">
      <c r="B239" s="21"/>
      <c r="C239" s="21"/>
      <c r="D239" s="21"/>
      <c r="E239" s="21"/>
      <c r="F239" s="21"/>
      <c r="G239" s="21"/>
      <c r="H239" s="13"/>
    </row>
    <row r="240" spans="2:8">
      <c r="B240" s="21"/>
      <c r="C240" s="21"/>
      <c r="D240" s="21"/>
      <c r="E240" s="21"/>
      <c r="F240" s="21"/>
      <c r="G240" s="21"/>
      <c r="H240" s="13"/>
    </row>
    <row r="241" spans="2:8">
      <c r="B241" s="21"/>
      <c r="C241" s="21"/>
      <c r="D241" s="21"/>
      <c r="E241" s="21"/>
      <c r="F241" s="21"/>
      <c r="G241" s="21"/>
      <c r="H241" s="13"/>
    </row>
    <row r="242" spans="2:8">
      <c r="B242" s="21"/>
      <c r="C242" s="21"/>
      <c r="D242" s="21"/>
      <c r="E242" s="21"/>
      <c r="F242" s="21"/>
      <c r="G242" s="21"/>
      <c r="H242" s="13"/>
    </row>
    <row r="243" spans="2:8">
      <c r="B243" s="21"/>
      <c r="C243" s="21"/>
      <c r="D243" s="21"/>
      <c r="E243" s="21"/>
      <c r="F243" s="21"/>
      <c r="G243" s="21"/>
      <c r="H243" s="13"/>
    </row>
    <row r="244" spans="2:8">
      <c r="B244" s="21"/>
      <c r="C244" s="21"/>
      <c r="D244" s="21"/>
      <c r="E244" s="21"/>
      <c r="F244" s="21"/>
      <c r="G244" s="21"/>
      <c r="H244" s="13"/>
    </row>
    <row r="245" spans="2:8">
      <c r="B245" s="21"/>
      <c r="C245" s="21"/>
      <c r="D245" s="21"/>
      <c r="E245" s="21"/>
      <c r="F245" s="21"/>
      <c r="G245" s="21"/>
      <c r="H245" s="13"/>
    </row>
    <row r="246" spans="2:8">
      <c r="B246" s="21"/>
      <c r="C246" s="21"/>
      <c r="D246" s="21"/>
      <c r="E246" s="21"/>
      <c r="F246" s="21"/>
      <c r="G246" s="21"/>
      <c r="H246" s="13"/>
    </row>
    <row r="247" spans="2:8">
      <c r="B247" s="21"/>
      <c r="C247" s="21"/>
      <c r="D247" s="21"/>
      <c r="E247" s="21"/>
      <c r="F247" s="21"/>
      <c r="G247" s="21"/>
      <c r="H247" s="13"/>
    </row>
    <row r="248" spans="2:8">
      <c r="B248" s="21"/>
      <c r="C248" s="21"/>
      <c r="D248" s="21"/>
      <c r="E248" s="21"/>
      <c r="F248" s="21"/>
      <c r="G248" s="21"/>
      <c r="H248" s="13"/>
    </row>
    <row r="249" spans="2:8">
      <c r="B249" s="21"/>
      <c r="C249" s="21"/>
      <c r="D249" s="21"/>
      <c r="E249" s="21"/>
      <c r="F249" s="21"/>
      <c r="G249" s="21"/>
      <c r="H249" s="13"/>
    </row>
    <row r="250" spans="2:8">
      <c r="B250" s="21"/>
      <c r="C250" s="21"/>
      <c r="D250" s="21"/>
      <c r="E250" s="21"/>
      <c r="F250" s="21"/>
      <c r="G250" s="21"/>
      <c r="H250" s="13"/>
    </row>
    <row r="251" spans="2:8">
      <c r="B251" s="21"/>
      <c r="C251" s="21"/>
      <c r="D251" s="21"/>
      <c r="E251" s="21"/>
      <c r="F251" s="21"/>
      <c r="G251" s="21"/>
      <c r="H251" s="13"/>
    </row>
    <row r="252" spans="2:8">
      <c r="B252" s="21"/>
      <c r="C252" s="21"/>
      <c r="D252" s="21"/>
      <c r="E252" s="21"/>
      <c r="F252" s="21"/>
      <c r="G252" s="21"/>
      <c r="H252" s="13"/>
    </row>
    <row r="253" spans="2:8">
      <c r="B253" s="21"/>
      <c r="C253" s="21"/>
      <c r="D253" s="21"/>
      <c r="E253" s="21"/>
      <c r="F253" s="21"/>
      <c r="G253" s="21"/>
      <c r="H253" s="13"/>
    </row>
    <row r="254" spans="2:8">
      <c r="B254" s="21"/>
      <c r="C254" s="21"/>
      <c r="D254" s="21"/>
      <c r="E254" s="21"/>
      <c r="F254" s="21"/>
      <c r="G254" s="21"/>
      <c r="H254" s="13"/>
    </row>
    <row r="255" spans="2:8">
      <c r="B255" s="21"/>
      <c r="C255" s="21"/>
      <c r="D255" s="21"/>
      <c r="E255" s="21"/>
      <c r="F255" s="21"/>
      <c r="G255" s="21"/>
      <c r="H255" s="13"/>
    </row>
    <row r="256" spans="2:8">
      <c r="B256" s="21"/>
      <c r="C256" s="21"/>
      <c r="D256" s="21"/>
      <c r="E256" s="21"/>
      <c r="F256" s="21"/>
      <c r="G256" s="21"/>
      <c r="H256" s="13"/>
    </row>
    <row r="257" spans="2:8">
      <c r="B257" s="21"/>
      <c r="C257" s="21"/>
      <c r="D257" s="21"/>
      <c r="E257" s="21"/>
      <c r="F257" s="21"/>
      <c r="G257" s="21"/>
      <c r="H257" s="13"/>
    </row>
    <row r="258" spans="2:8">
      <c r="B258" s="21"/>
      <c r="C258" s="21"/>
      <c r="D258" s="21"/>
      <c r="E258" s="21"/>
      <c r="F258" s="21"/>
      <c r="G258" s="21"/>
      <c r="H258" s="13"/>
    </row>
    <row r="259" spans="2:8">
      <c r="B259" s="21"/>
      <c r="C259" s="21"/>
      <c r="D259" s="21"/>
      <c r="E259" s="21"/>
      <c r="F259" s="21"/>
      <c r="G259" s="21"/>
      <c r="H259" s="13"/>
    </row>
    <row r="260" spans="2:8">
      <c r="B260" s="21"/>
      <c r="C260" s="21"/>
      <c r="D260" s="21"/>
      <c r="E260" s="21"/>
      <c r="F260" s="21"/>
      <c r="G260" s="21"/>
      <c r="H260" s="13"/>
    </row>
    <row r="261" spans="2:8">
      <c r="B261" s="21"/>
      <c r="C261" s="21"/>
      <c r="D261" s="21"/>
      <c r="E261" s="21"/>
      <c r="F261" s="21"/>
      <c r="G261" s="21"/>
      <c r="H261" s="13"/>
    </row>
    <row r="262" spans="2:8">
      <c r="B262" s="21"/>
      <c r="C262" s="21"/>
      <c r="D262" s="21"/>
      <c r="E262" s="21"/>
      <c r="F262" s="21"/>
      <c r="G262" s="21"/>
      <c r="H262" s="13"/>
    </row>
    <row r="263" spans="2:8">
      <c r="B263" s="21"/>
      <c r="C263" s="21"/>
      <c r="D263" s="21"/>
      <c r="E263" s="21"/>
      <c r="F263" s="21"/>
      <c r="G263" s="21"/>
      <c r="H263" s="13"/>
    </row>
    <row r="264" spans="2:8">
      <c r="B264" s="21"/>
      <c r="C264" s="21"/>
      <c r="D264" s="21"/>
      <c r="E264" s="21"/>
      <c r="F264" s="21"/>
      <c r="G264" s="21"/>
      <c r="H264" s="13"/>
    </row>
    <row r="265" spans="2:8">
      <c r="B265" s="21"/>
      <c r="C265" s="21"/>
      <c r="D265" s="21"/>
      <c r="E265" s="21"/>
      <c r="F265" s="21"/>
      <c r="G265" s="21"/>
      <c r="H265" s="13"/>
    </row>
    <row r="266" spans="2:8">
      <c r="B266" s="21"/>
      <c r="C266" s="21"/>
      <c r="D266" s="21"/>
      <c r="E266" s="21"/>
      <c r="F266" s="21"/>
      <c r="G266" s="21"/>
      <c r="H266" s="13"/>
    </row>
    <row r="267" spans="2:8">
      <c r="B267" s="21"/>
      <c r="C267" s="21"/>
      <c r="D267" s="21"/>
      <c r="E267" s="21"/>
      <c r="F267" s="21"/>
      <c r="G267" s="21"/>
      <c r="H267" s="13"/>
    </row>
    <row r="268" spans="2:8">
      <c r="B268" s="21"/>
      <c r="C268" s="21"/>
      <c r="D268" s="21"/>
      <c r="E268" s="21"/>
      <c r="F268" s="21"/>
      <c r="G268" s="21"/>
      <c r="H268" s="13"/>
    </row>
    <row r="269" spans="2:8">
      <c r="B269" s="21"/>
      <c r="C269" s="21"/>
      <c r="D269" s="21"/>
      <c r="E269" s="21"/>
      <c r="F269" s="21"/>
      <c r="G269" s="21"/>
      <c r="H269" s="13"/>
    </row>
    <row r="270" spans="2:8">
      <c r="B270" s="21"/>
      <c r="C270" s="21"/>
      <c r="D270" s="21"/>
      <c r="E270" s="21"/>
      <c r="F270" s="21"/>
      <c r="G270" s="21"/>
      <c r="H270" s="13"/>
    </row>
    <row r="271" spans="2:8">
      <c r="B271" s="21"/>
      <c r="C271" s="21"/>
      <c r="D271" s="21"/>
      <c r="E271" s="21"/>
      <c r="F271" s="21"/>
      <c r="G271" s="21"/>
      <c r="H271" s="13"/>
    </row>
    <row r="272" spans="2:8">
      <c r="B272" s="21"/>
      <c r="C272" s="21"/>
      <c r="D272" s="21"/>
      <c r="E272" s="21"/>
      <c r="F272" s="21"/>
      <c r="G272" s="21"/>
      <c r="H272" s="13"/>
    </row>
    <row r="273" spans="2:8">
      <c r="B273" s="21"/>
      <c r="C273" s="21"/>
      <c r="D273" s="21"/>
      <c r="E273" s="21"/>
      <c r="F273" s="21"/>
      <c r="G273" s="21"/>
      <c r="H273" s="13"/>
    </row>
    <row r="274" spans="2:8">
      <c r="B274" s="21"/>
      <c r="C274" s="21"/>
      <c r="D274" s="21"/>
      <c r="E274" s="21"/>
      <c r="F274" s="21"/>
      <c r="G274" s="21"/>
      <c r="H274" s="13"/>
    </row>
    <row r="275" spans="2:8">
      <c r="B275" s="21"/>
      <c r="C275" s="21"/>
      <c r="D275" s="21"/>
      <c r="E275" s="21"/>
      <c r="F275" s="21"/>
      <c r="G275" s="21"/>
      <c r="H275" s="13"/>
    </row>
    <row r="276" spans="2:8">
      <c r="B276" s="21"/>
      <c r="C276" s="21"/>
      <c r="D276" s="21"/>
      <c r="E276" s="21"/>
      <c r="F276" s="21"/>
      <c r="G276" s="21"/>
      <c r="H276" s="13"/>
    </row>
    <row r="277" spans="2:8">
      <c r="B277" s="21"/>
      <c r="C277" s="21"/>
      <c r="D277" s="21"/>
      <c r="E277" s="21"/>
      <c r="F277" s="21"/>
      <c r="G277" s="21"/>
      <c r="H277" s="13"/>
    </row>
    <row r="278" spans="2:8">
      <c r="B278" s="21"/>
      <c r="C278" s="21"/>
      <c r="D278" s="21"/>
      <c r="E278" s="21"/>
      <c r="F278" s="21"/>
      <c r="G278" s="21"/>
      <c r="H278" s="13"/>
    </row>
    <row r="279" spans="2:8">
      <c r="B279" s="21"/>
      <c r="C279" s="21"/>
      <c r="D279" s="21"/>
      <c r="E279" s="21"/>
      <c r="F279" s="21"/>
      <c r="G279" s="21"/>
      <c r="H279" s="13"/>
    </row>
    <row r="280" spans="2:8">
      <c r="B280" s="21"/>
      <c r="C280" s="21"/>
      <c r="D280" s="21"/>
      <c r="E280" s="21"/>
      <c r="F280" s="21"/>
      <c r="G280" s="21"/>
      <c r="H280" s="13"/>
    </row>
    <row r="281" spans="2:8">
      <c r="B281" s="21"/>
      <c r="C281" s="21"/>
      <c r="D281" s="21"/>
      <c r="E281" s="21"/>
      <c r="F281" s="21"/>
      <c r="G281" s="21"/>
      <c r="H281" s="13"/>
    </row>
    <row r="282" spans="2:8">
      <c r="B282" s="21"/>
      <c r="C282" s="21"/>
      <c r="D282" s="21"/>
      <c r="E282" s="21"/>
      <c r="F282" s="21"/>
      <c r="G282" s="21"/>
      <c r="H282" s="13"/>
    </row>
    <row r="283" spans="2:8">
      <c r="B283" s="21"/>
      <c r="C283" s="21"/>
      <c r="D283" s="21"/>
      <c r="E283" s="21"/>
      <c r="F283" s="21"/>
      <c r="G283" s="21"/>
      <c r="H283" s="13"/>
    </row>
    <row r="284" spans="2:8">
      <c r="B284" s="21"/>
      <c r="C284" s="21"/>
      <c r="D284" s="21"/>
      <c r="E284" s="21"/>
      <c r="F284" s="21"/>
      <c r="G284" s="21"/>
      <c r="H284" s="13"/>
    </row>
    <row r="285" spans="2:8">
      <c r="B285" s="21"/>
      <c r="C285" s="21"/>
      <c r="D285" s="21"/>
      <c r="E285" s="21"/>
      <c r="F285" s="21"/>
      <c r="G285" s="21"/>
      <c r="H285" s="13"/>
    </row>
    <row r="286" spans="2:8">
      <c r="B286" s="21"/>
      <c r="C286" s="21"/>
      <c r="D286" s="21"/>
      <c r="E286" s="21"/>
      <c r="F286" s="21"/>
      <c r="G286" s="21"/>
      <c r="H286" s="13"/>
    </row>
    <row r="287" spans="2:8">
      <c r="B287" s="21"/>
      <c r="C287" s="21"/>
      <c r="D287" s="21"/>
      <c r="E287" s="21"/>
      <c r="F287" s="21"/>
      <c r="G287" s="21"/>
      <c r="H287" s="13"/>
    </row>
    <row r="288" spans="2:8">
      <c r="B288" s="21"/>
      <c r="C288" s="21"/>
      <c r="D288" s="21"/>
      <c r="E288" s="21"/>
      <c r="F288" s="21"/>
      <c r="G288" s="21"/>
      <c r="H288" s="13"/>
    </row>
    <row r="289" spans="2:8">
      <c r="B289" s="21"/>
      <c r="C289" s="21"/>
      <c r="D289" s="21"/>
      <c r="E289" s="21"/>
      <c r="F289" s="21"/>
      <c r="G289" s="21"/>
      <c r="H289" s="13"/>
    </row>
    <row r="290" spans="2:8">
      <c r="B290" s="21"/>
      <c r="C290" s="21"/>
      <c r="D290" s="21"/>
      <c r="E290" s="21"/>
      <c r="F290" s="21"/>
      <c r="G290" s="21"/>
      <c r="H290" s="13"/>
    </row>
    <row r="291" spans="2:8">
      <c r="B291" s="21"/>
      <c r="C291" s="21"/>
      <c r="D291" s="21"/>
      <c r="E291" s="21"/>
      <c r="F291" s="21"/>
      <c r="G291" s="21"/>
      <c r="H291" s="13"/>
    </row>
    <row r="292" spans="2:8">
      <c r="B292" s="21"/>
      <c r="C292" s="21"/>
      <c r="D292" s="21"/>
      <c r="E292" s="21"/>
      <c r="F292" s="21"/>
      <c r="G292" s="21"/>
      <c r="H292" s="13"/>
    </row>
    <row r="293" spans="2:8">
      <c r="B293" s="21"/>
      <c r="C293" s="21"/>
      <c r="D293" s="21"/>
      <c r="E293" s="21"/>
      <c r="F293" s="21"/>
      <c r="G293" s="21"/>
      <c r="H293" s="13"/>
    </row>
    <row r="294" spans="2:8">
      <c r="B294" s="21"/>
      <c r="C294" s="21"/>
      <c r="D294" s="21"/>
      <c r="E294" s="21"/>
      <c r="F294" s="21"/>
      <c r="G294" s="21"/>
      <c r="H294" s="13"/>
    </row>
    <row r="295" spans="2:8">
      <c r="B295" s="21"/>
      <c r="C295" s="21"/>
      <c r="D295" s="21"/>
      <c r="E295" s="21"/>
      <c r="F295" s="21"/>
      <c r="G295" s="21"/>
      <c r="H295" s="13"/>
    </row>
    <row r="296" spans="2:8">
      <c r="B296" s="21"/>
      <c r="C296" s="21"/>
      <c r="D296" s="21"/>
      <c r="E296" s="21"/>
      <c r="F296" s="21"/>
      <c r="G296" s="21"/>
      <c r="H296" s="13"/>
    </row>
    <row r="297" spans="2:8">
      <c r="B297" s="21"/>
      <c r="C297" s="21"/>
      <c r="D297" s="21"/>
      <c r="E297" s="21"/>
      <c r="F297" s="21"/>
      <c r="G297" s="21"/>
      <c r="H297" s="13"/>
    </row>
    <row r="298" spans="2:8">
      <c r="B298" s="21"/>
      <c r="C298" s="21"/>
      <c r="D298" s="21"/>
      <c r="E298" s="21"/>
      <c r="F298" s="21"/>
      <c r="G298" s="21"/>
      <c r="H298" s="13"/>
    </row>
    <row r="299" spans="2:8">
      <c r="B299" s="21"/>
      <c r="C299" s="21"/>
      <c r="D299" s="21"/>
      <c r="E299" s="21"/>
      <c r="F299" s="21"/>
      <c r="G299" s="21"/>
      <c r="H299" s="13"/>
    </row>
  </sheetData>
  <mergeCells count="6">
    <mergeCell ref="N3:N5"/>
    <mergeCell ref="J2:M2"/>
    <mergeCell ref="E10:F10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difusor</vt:lpstr>
      <vt:lpstr>Gràfic</vt:lpstr>
      <vt:lpstr>Càlcul KLa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becquimica1</cp:lastModifiedBy>
  <dcterms:created xsi:type="dcterms:W3CDTF">2012-07-16T07:59:18Z</dcterms:created>
  <dcterms:modified xsi:type="dcterms:W3CDTF">2012-07-30T08:56:23Z</dcterms:modified>
</cp:coreProperties>
</file>